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7020"/>
  </bookViews>
  <sheets>
    <sheet name="Présentation" sheetId="4" r:id="rId1"/>
    <sheet name="Total" sheetId="10" r:id="rId2"/>
    <sheet name="Enseignement 1D" sheetId="7" r:id="rId3"/>
    <sheet name="Enseignement 2D" sheetId="8" r:id="rId4"/>
    <sheet name="Autres missions" sheetId="9"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9" l="1"/>
  <c r="I43" i="9"/>
  <c r="J37" i="9"/>
  <c r="I37" i="9"/>
  <c r="J31" i="9"/>
  <c r="I31" i="9"/>
  <c r="J25" i="9"/>
  <c r="I25" i="9"/>
  <c r="J19" i="9"/>
  <c r="J13" i="9"/>
  <c r="I19" i="9"/>
  <c r="I13" i="9"/>
  <c r="J33" i="10"/>
  <c r="J31" i="10"/>
  <c r="J30" i="10"/>
  <c r="I33" i="10"/>
  <c r="I31" i="10"/>
  <c r="I30" i="10"/>
  <c r="J24" i="10"/>
  <c r="J22" i="10"/>
  <c r="J21" i="10"/>
  <c r="I24" i="10"/>
  <c r="I22" i="10"/>
  <c r="I21" i="10"/>
  <c r="J15" i="10"/>
  <c r="J13" i="10"/>
  <c r="J12" i="10"/>
  <c r="I15" i="10"/>
  <c r="I13" i="10"/>
  <c r="I12" i="10"/>
</calcChain>
</file>

<file path=xl/sharedStrings.xml><?xml version="1.0" encoding="utf-8"?>
<sst xmlns="http://schemas.openxmlformats.org/spreadsheetml/2006/main" count="195" uniqueCount="52">
  <si>
    <t>Présentation des séries</t>
  </si>
  <si>
    <t>Secteur public</t>
  </si>
  <si>
    <t>Secteur privé sous contrat</t>
  </si>
  <si>
    <t>Secteur public + privé sous contrat</t>
  </si>
  <si>
    <t>Enseignement en classe préélémentaire</t>
  </si>
  <si>
    <t>Enseignement en classe élémentaire</t>
  </si>
  <si>
    <t>Remplacement</t>
  </si>
  <si>
    <t>Besoins spécifiques</t>
  </si>
  <si>
    <t>Enseignement sur classes attitrées</t>
  </si>
  <si>
    <t>Documentation</t>
  </si>
  <si>
    <t>Soutien à l'enseignement</t>
  </si>
  <si>
    <t>Animation pédagogique</t>
  </si>
  <si>
    <t>Direction du premier degré</t>
  </si>
  <si>
    <t>Direction du second degré</t>
  </si>
  <si>
    <t>Inspection</t>
  </si>
  <si>
    <t>Administration, logistique, santé et social</t>
  </si>
  <si>
    <t>Éducation</t>
  </si>
  <si>
    <t>Note : Ce tableau concerne les enseignants du public et du privé sous contrat assurant des missions non enseignantes ainsi que les personnels non-enseignants du secteur public. Les données des personnels non enseignants du secteur privé sous contrat ne sont pas disponibles.</t>
  </si>
  <si>
    <t>Enseignement du secteur public</t>
  </si>
  <si>
    <t>Enseignement du secteur privé sous contrat</t>
  </si>
  <si>
    <t>Ensemble des personnels</t>
  </si>
  <si>
    <t>Personnels affectés</t>
  </si>
  <si>
    <t>Direction de l'évaluation, de la prospective et de la performance</t>
  </si>
  <si>
    <t>Effectifs des personnels ayant une mission d'enseignement dans le premier degré</t>
  </si>
  <si>
    <t>Effectifs des personnels ayant une mission d'enseignement dans le second degré</t>
  </si>
  <si>
    <t>Effectifs des personnels ayant une autre mission (non-enseignement)</t>
  </si>
  <si>
    <t>ENSEMBLE</t>
  </si>
  <si>
    <t>HOMMES</t>
  </si>
  <si>
    <t>FEMMES</t>
  </si>
  <si>
    <t>Effectifs des personnels de l'éducation nationale par mission</t>
  </si>
  <si>
    <t>Effectifs de l'ensemble des personnels de l'éducation nationale par mission</t>
  </si>
  <si>
    <t>Ensemble autres missions (non-enseignement)</t>
  </si>
  <si>
    <t>Ensemble enseignement du second degré public</t>
  </si>
  <si>
    <t>Ensemble enseignement du second degré privé sous contrat</t>
  </si>
  <si>
    <t>Ensemble enseignement du second degré public+privé sous contrat</t>
  </si>
  <si>
    <t>Ensemble enseignement du premier degré public</t>
  </si>
  <si>
    <t>Ensemble enseignement du premier degré privé sous contrat</t>
  </si>
  <si>
    <t>Ensemble enseignement du premier degré public+privé sous contrat</t>
  </si>
  <si>
    <t>Autres missions (non-enseignement) (1)</t>
  </si>
  <si>
    <t>Enseignement et direction d'école simultanée (1)</t>
  </si>
  <si>
    <t xml:space="preserve">(1) Sont classés dans cette catégorie les personnels chargés de la direction d'une école et qui sont également chargés d'enseigner dans une classe du premier degré. </t>
  </si>
  <si>
    <t>(1)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2022 et en 2021, suite à des difficultés dans la remontée des données, le nombre d’AED dans les bases n’est pas complet, en particulier les AED en CDI. Le nombre d'AED manquants a été estimé à respectivement 8 000 et 3 000 personnes. Ils sont ici comptabilisés parmi les effectifs des personnels ayant une mission d'assistance éducative.</t>
  </si>
  <si>
    <t>Assistance éducative (1)</t>
  </si>
  <si>
    <t>(1 )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vie scolaire (AED et AESH). Par ailleurs, en 2022 et en 2021, suite à des difficultés dans la remontée des données, le nombre d’AED dans les bases n’est pas complet, en particulier les AED en CDI. Le nombre d'AED manquants a été estimé à respectivement 8 000 et 3 000 personnes. Ils sont ici comptabilisés parmi les effectifs des personnels ayant des missions non-enseignantes.</t>
  </si>
  <si>
    <t>Aucune affectation (2)</t>
  </si>
  <si>
    <t>(2) Agents en congé de formation professionnelle ou en congé longue durée pour raison de santé.</t>
  </si>
  <si>
    <t>Champ : France (hors Mayotte pour le privé), ensemble des agents payés par l'éducation nationale, en activité au 30 novembre. Public et privé sous contrat.</t>
  </si>
  <si>
    <t>Champ : France (hors Mayotte pour le privé), ensemble des agents ayant une mission d'enseignement dans le premier degré, payés par l'éducation nationale et en activité au 30 novembre. Public et privé sous contrat.</t>
  </si>
  <si>
    <t>Champ : France (hors Mayotte pour le privé), ensemble des agents ayant une mission d'enseignement dans le second degré, payés par l'éducation nationale et en activité au 30 novembre. Public et privé sous contrat.</t>
  </si>
  <si>
    <t>Champ : France (hors Mayotte pour le privé), ensemble des agents ayant une mission non enseignante, payés par l'éducation nationale et en activité au 30 novembre. Public et privé sous contrat.</t>
  </si>
  <si>
    <t>Source : DEPP, Panel des personnels issu de BSA, novembre 2022.</t>
  </si>
  <si>
    <t>Actualisation en décembre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</si>
</sst>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name val="Arial"/>
      <family val="2"/>
    </font>
    <font>
      <b/>
      <sz val="11"/>
      <color theme="1"/>
      <name val="Calibri"/>
      <family val="2"/>
      <scheme val="minor"/>
    </font>
    <font>
      <b/>
      <sz val="14"/>
      <color indexed="9"/>
      <name val="Arial"/>
      <family val="2"/>
    </font>
    <font>
      <i/>
      <sz val="11"/>
      <color theme="1"/>
      <name val="Calibri"/>
      <family val="2"/>
      <scheme val="minor"/>
    </font>
    <font>
      <b/>
      <sz val="14"/>
      <color indexed="54"/>
      <name val="Arial Black"/>
      <family val="2"/>
    </font>
    <font>
      <sz val="7"/>
      <color indexed="8"/>
      <name val="Arial"/>
      <family val="2"/>
    </font>
    <font>
      <b/>
      <sz val="9"/>
      <color indexed="9"/>
      <name val="Arial"/>
      <family val="2"/>
    </font>
    <font>
      <b/>
      <sz val="10"/>
      <color indexed="62"/>
      <name val="Arial"/>
      <family val="2"/>
    </font>
    <font>
      <i/>
      <sz val="8"/>
      <color theme="1"/>
      <name val="Calibri"/>
      <family val="2"/>
      <scheme val="minor"/>
    </font>
    <font>
      <sz val="9"/>
      <name val="Arial"/>
      <family val="2"/>
    </font>
    <font>
      <b/>
      <sz val="9"/>
      <color rgb="FFFFFFFF"/>
      <name val="Arial"/>
      <family val="2"/>
    </font>
    <font>
      <sz val="7"/>
      <name val="Arial"/>
      <family val="2"/>
    </font>
    <font>
      <b/>
      <sz val="9"/>
      <color theme="0"/>
      <name val="Arial"/>
      <family val="2"/>
    </font>
  </fonts>
  <fills count="6">
    <fill>
      <patternFill patternType="none"/>
    </fill>
    <fill>
      <patternFill patternType="gray125"/>
    </fill>
    <fill>
      <patternFill patternType="solid">
        <fgColor indexed="54"/>
        <bgColor indexed="9"/>
      </patternFill>
    </fill>
    <fill>
      <patternFill patternType="solid">
        <fgColor rgb="FFCCCCFF"/>
        <bgColor rgb="FFFFFFFF"/>
      </patternFill>
    </fill>
    <fill>
      <patternFill patternType="solid">
        <fgColor rgb="FF666699"/>
        <bgColor rgb="FFFFFFFF"/>
      </patternFill>
    </fill>
    <fill>
      <patternFill patternType="solid">
        <fgColor rgb="FF666699"/>
        <bgColor indexed="64"/>
      </patternFill>
    </fill>
  </fills>
  <borders count="5">
    <border>
      <left/>
      <right/>
      <top/>
      <bottom/>
      <diagonal/>
    </border>
    <border>
      <left style="thin">
        <color indexed="31"/>
      </left>
      <right style="thin">
        <color indexed="31"/>
      </right>
      <top style="thin">
        <color indexed="31"/>
      </top>
      <bottom style="thin">
        <color indexed="31"/>
      </bottom>
      <diagonal/>
    </border>
    <border>
      <left style="thin">
        <color indexed="9"/>
      </left>
      <right style="thin">
        <color indexed="9"/>
      </right>
      <top/>
      <bottom/>
      <diagonal/>
    </border>
    <border>
      <left style="thin">
        <color theme="0"/>
      </left>
      <right/>
      <top style="thin">
        <color theme="0"/>
      </top>
      <bottom style="thin">
        <color theme="0"/>
      </bottom>
      <diagonal/>
    </border>
    <border>
      <left style="thin">
        <color indexed="9"/>
      </left>
      <right style="thin">
        <color indexed="9"/>
      </right>
      <top style="thin">
        <color theme="0"/>
      </top>
      <bottom style="thin">
        <color theme="0"/>
      </bottom>
      <diagonal/>
    </border>
  </borders>
  <cellStyleXfs count="3">
    <xf numFmtId="0" fontId="0" fillId="0" borderId="0"/>
    <xf numFmtId="0" fontId="1" fillId="0" borderId="0"/>
    <xf numFmtId="0" fontId="1" fillId="0" borderId="0"/>
  </cellStyleXfs>
  <cellXfs count="23">
    <xf numFmtId="0" fontId="0" fillId="0" borderId="0" xfId="0"/>
    <xf numFmtId="0" fontId="4" fillId="0" borderId="0" xfId="0" applyFont="1"/>
    <xf numFmtId="0" fontId="5" fillId="0" borderId="0" xfId="0" applyFont="1" applyBorder="1"/>
    <xf numFmtId="0" fontId="6" fillId="0" borderId="0" xfId="2" applyFont="1" applyFill="1" applyBorder="1" applyAlignment="1">
      <alignment vertical="center"/>
    </xf>
    <xf numFmtId="0" fontId="2" fillId="0" borderId="0" xfId="0" applyFont="1"/>
    <xf numFmtId="0" fontId="9" fillId="0" borderId="0" xfId="0" applyFont="1" applyAlignment="1">
      <alignment horizontal="left"/>
    </xf>
    <xf numFmtId="49" fontId="10" fillId="3" borderId="3" xfId="0" applyNumberFormat="1" applyFont="1" applyFill="1" applyBorder="1" applyAlignment="1">
      <alignment horizontal="left"/>
    </xf>
    <xf numFmtId="49" fontId="11" fillId="4" borderId="3" xfId="0" applyNumberFormat="1" applyFont="1" applyFill="1" applyBorder="1" applyAlignment="1">
      <alignment horizontal="left"/>
    </xf>
    <xf numFmtId="3" fontId="10" fillId="0" borderId="2" xfId="1" applyNumberFormat="1" applyFont="1" applyFill="1" applyBorder="1"/>
    <xf numFmtId="0" fontId="2" fillId="0" borderId="0" xfId="0" applyFont="1" applyAlignment="1"/>
    <xf numFmtId="0" fontId="2" fillId="0" borderId="0" xfId="0" applyFont="1" applyAlignment="1">
      <alignment vertical="top"/>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0" fillId="0" borderId="0" xfId="0" applyAlignment="1">
      <alignment vertical="top"/>
    </xf>
    <xf numFmtId="0" fontId="2" fillId="0" borderId="0" xfId="0" applyFont="1" applyAlignment="1">
      <alignment horizontal="left"/>
    </xf>
    <xf numFmtId="0" fontId="2" fillId="0" borderId="0" xfId="0" applyFont="1" applyAlignment="1"/>
    <xf numFmtId="3" fontId="13" fillId="5" borderId="4" xfId="1" applyNumberFormat="1" applyFont="1" applyFill="1" applyBorder="1"/>
    <xf numFmtId="0" fontId="8" fillId="0" borderId="0" xfId="2" applyFont="1" applyBorder="1" applyAlignment="1">
      <alignment horizontal="left"/>
    </xf>
    <xf numFmtId="0" fontId="3" fillId="2" borderId="0" xfId="2" applyFont="1" applyFill="1" applyBorder="1" applyAlignment="1">
      <alignment horizontal="center" vertical="center"/>
    </xf>
    <xf numFmtId="0" fontId="6" fillId="0" borderId="0" xfId="2" applyFont="1" applyFill="1" applyBorder="1" applyAlignment="1">
      <alignment horizontal="left" vertical="center" wrapText="1"/>
    </xf>
    <xf numFmtId="0" fontId="3" fillId="2" borderId="0" xfId="2" applyFont="1" applyFill="1" applyBorder="1" applyAlignment="1">
      <alignment horizontal="left" vertical="center" wrapText="1"/>
    </xf>
    <xf numFmtId="0" fontId="6" fillId="0" borderId="0" xfId="2" quotePrefix="1" applyFont="1" applyFill="1" applyBorder="1" applyAlignment="1">
      <alignment horizontal="left" vertical="center" wrapText="1"/>
    </xf>
    <xf numFmtId="0" fontId="12" fillId="0" borderId="0" xfId="2" applyFont="1" applyFill="1" applyBorder="1" applyAlignment="1">
      <alignment horizontal="left" vertical="center" wrapText="1"/>
    </xf>
  </cellXfs>
  <cellStyles count="3">
    <cellStyle name="Normal" xfId="0" builtinId="0"/>
    <cellStyle name="Normal 2" xfId="2"/>
    <cellStyle name="Normal 5" xfId="1"/>
  </cellStyles>
  <dxfs count="0"/>
  <tableStyles count="0" defaultTableStyle="TableStyleMedium2" defaultPivotStyle="PivotStyleLight16"/>
  <colors>
    <mruColors>
      <color rgb="FF666699"/>
      <color rgb="FF666600"/>
      <color rgb="FFFF6600"/>
      <color rgb="FF00006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15</xdr:col>
      <xdr:colOff>666750</xdr:colOff>
      <xdr:row>47</xdr:row>
      <xdr:rowOff>0</xdr:rowOff>
    </xdr:to>
    <xdr:sp macro="" textlink="">
      <xdr:nvSpPr>
        <xdr:cNvPr id="9" name="Text Box 2"/>
        <xdr:cNvSpPr txBox="1">
          <a:spLocks noChangeArrowheads="1"/>
        </xdr:cNvSpPr>
      </xdr:nvSpPr>
      <xdr:spPr bwMode="auto">
        <a:xfrm>
          <a:off x="247650" y="1704975"/>
          <a:ext cx="11334750" cy="7429500"/>
        </a:xfrm>
        <a:prstGeom prst="rect">
          <a:avLst/>
        </a:prstGeom>
        <a:solidFill>
          <a:srgbClr val="FFFFFF"/>
        </a:solidFill>
        <a:ln w="25400">
          <a:solidFill>
            <a:srgbClr val="666699"/>
          </a:solidFill>
          <a:miter lim="800000"/>
          <a:headEnd/>
          <a:tailEnd/>
        </a:ln>
      </xdr:spPr>
      <xdr:txBody>
        <a:bodyPr vertOverflow="clip" wrap="square" lIns="27432" tIns="22860" rIns="0" bIns="0" anchor="t"/>
        <a:lstStyle/>
        <a:p>
          <a:pPr algn="l" rtl="0">
            <a:defRPr sz="1000"/>
          </a:pPr>
          <a:r>
            <a:rPr lang="fr-FR" sz="1000" b="1" i="0" u="none" strike="noStrike" baseline="0">
              <a:solidFill>
                <a:srgbClr val="666699"/>
              </a:solidFill>
              <a:latin typeface="Arial"/>
              <a:cs typeface="Arial"/>
            </a:rPr>
            <a:t>Les effectifs des personnels de l'éducation nationale par mission</a:t>
          </a:r>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0" i="0" u="none" strike="noStrike" baseline="0">
              <a:solidFill>
                <a:srgbClr val="000000"/>
              </a:solidFill>
              <a:latin typeface="Arial"/>
              <a:cs typeface="Arial"/>
            </a:rPr>
            <a:t>Ces séries chronologiques déclinent le tableau 1 de la fiche 8.01 du RERS (édition 2023).</a:t>
          </a:r>
        </a:p>
        <a:p>
          <a:pPr algn="l" rtl="0">
            <a:defRPr sz="1000"/>
          </a:pPr>
          <a:endParaRPr lang="fr-FR" sz="1000" b="0" i="0" u="none" strike="noStrike" baseline="0">
            <a:solidFill>
              <a:srgbClr val="000000"/>
            </a:solidFill>
            <a:latin typeface="Arial"/>
            <a:cs typeface="Arial"/>
          </a:endParaRPr>
        </a:p>
        <a:p>
          <a:pPr algn="l" rtl="0">
            <a:defRPr sz="1000"/>
          </a:pPr>
          <a:r>
            <a:rPr lang="fr-FR" sz="1000" b="1" i="0" u="sng" strike="noStrike" baseline="0">
              <a:solidFill>
                <a:srgbClr val="000000"/>
              </a:solidFill>
              <a:latin typeface="Arial"/>
              <a:cs typeface="Arial"/>
            </a:rPr>
            <a:t>Population concernée </a:t>
          </a:r>
          <a:endParaRPr lang="fr-FR" sz="1000" b="0" i="0" u="sng" strike="noStrike" baseline="0">
            <a:solidFill>
              <a:srgbClr val="000000"/>
            </a:solidFill>
            <a:latin typeface="Arial"/>
            <a:cs typeface="Arial"/>
          </a:endParaRPr>
        </a:p>
        <a:p>
          <a:r>
            <a:rPr lang="fr-FR" sz="1000" b="0" i="0" u="none" strike="noStrike" baseline="0">
              <a:solidFill>
                <a:srgbClr val="000000"/>
              </a:solidFill>
              <a:latin typeface="Arial"/>
              <a:cs typeface="Arial"/>
            </a:rPr>
            <a:t>Les agents recensés ici sont ceux payés par l'éducation nationale et en activité au 30 novembre.</a:t>
          </a:r>
        </a:p>
        <a:p>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1" i="0" u="sng" strike="noStrike" baseline="0">
              <a:solidFill>
                <a:srgbClr val="000000"/>
              </a:solidFill>
              <a:latin typeface="Arial"/>
              <a:ea typeface="+mn-ea"/>
              <a:cs typeface="Arial"/>
            </a:rPr>
            <a:t>Missions des personnels </a:t>
          </a:r>
          <a:r>
            <a:rPr lang="fr-FR" sz="1000" b="0" i="0" u="none" strike="noStrike" baseline="0">
              <a:solidFill>
                <a:srgbClr val="000000"/>
              </a:solidFill>
              <a:latin typeface="Arial"/>
              <a:ea typeface="+mn-ea"/>
              <a:cs typeface="Arial"/>
            </a:rPr>
            <a:t>- La mission correspond à l’activité majoritairement pratiquée au cours de l’année scolaire par l’agent. Elle est définie pour chaque agent au vu de ses différentes affectations. On appelle mission d’enseignement l’ensemble des missions où la personne passe la majorité de son temps à transmettre le programme à des élèves.</a:t>
          </a:r>
        </a:p>
        <a:p>
          <a:endParaRPr lang="fr-FR" sz="1000" b="0" i="0" u="none" strike="noStrike" baseline="0">
            <a:solidFill>
              <a:srgbClr val="000000"/>
            </a:solidFill>
            <a:latin typeface="Arial"/>
            <a:ea typeface="+mn-ea"/>
            <a:cs typeface="Arial"/>
          </a:endParaRPr>
        </a:p>
        <a:p>
          <a:r>
            <a:rPr lang="fr-FR" sz="1000" b="1" i="0" strike="noStrike">
              <a:solidFill>
                <a:srgbClr val="0000FF"/>
              </a:solidFill>
              <a:latin typeface="Arial"/>
              <a:ea typeface="+mn-ea"/>
              <a:cs typeface="Arial"/>
            </a:rPr>
            <a:t>Les missions d’enseignement dans le premier degré :</a:t>
          </a:r>
        </a:p>
        <a:p>
          <a:r>
            <a:rPr lang="fr-FR" sz="1000" b="0" i="0" u="none" strike="noStrike" baseline="0">
              <a:solidFill>
                <a:srgbClr val="000000"/>
              </a:solidFill>
              <a:latin typeface="Arial"/>
              <a:ea typeface="+mn-ea"/>
              <a:cs typeface="Arial"/>
            </a:rPr>
            <a:t>−−enseignement en classe maternelle (respectivement élémentaire) : personnel chargé, pour l’ensemble de l’année scolaire, d’enseigner dans une classe maternelle (respectivement élémentaire) ;</a:t>
          </a:r>
        </a:p>
        <a:p>
          <a:r>
            <a:rPr lang="fr-FR" sz="1000" b="0" i="0" u="none" strike="noStrike" baseline="0">
              <a:solidFill>
                <a:srgbClr val="000000"/>
              </a:solidFill>
              <a:latin typeface="Arial"/>
              <a:ea typeface="+mn-ea"/>
              <a:cs typeface="Arial"/>
            </a:rPr>
            <a:t>−−enseignement et direction d’école simultanée : personnel chargé de la direction d’une école maternelle, élémentaire ou primaire. Il est également chargé d’enseigner dans une classe du premier degré ;</a:t>
          </a:r>
        </a:p>
        <a:p>
          <a:r>
            <a:rPr lang="fr-FR" sz="1000" b="0" i="0" u="none" strike="noStrike" baseline="0">
              <a:solidFill>
                <a:srgbClr val="000000"/>
              </a:solidFill>
              <a:latin typeface="Arial"/>
              <a:ea typeface="+mn-ea"/>
              <a:cs typeface="Arial"/>
            </a:rPr>
            <a:t>−−remplacement : personnel mobilisé ou mobilisable pour remplacer un enseignant absent sur une durée inférieure à l’année. Outre des titulaires en zone de remplacement, sont en mission remplacement des contractuels affectés en cours d’année scolaire ou affectés en septembre pour quelques mois seulement ;</a:t>
          </a:r>
        </a:p>
        <a:p>
          <a:r>
            <a:rPr lang="fr-FR" sz="1000" b="0" i="0" u="none" strike="noStrike" baseline="0">
              <a:solidFill>
                <a:srgbClr val="000000"/>
              </a:solidFill>
              <a:latin typeface="Arial"/>
              <a:ea typeface="+mn-ea"/>
              <a:cs typeface="Arial"/>
            </a:rPr>
            <a:t>−−besoins spécifiques : personnel chargé d’enseigner dans des conditions particulières (enseignant mobile pour élèves en difficultés, enseignant chargé de classes pour enfants handicapés, etc.).</a:t>
          </a:r>
        </a:p>
        <a:p>
          <a:endParaRPr lang="fr-FR" sz="1000" b="0" i="0" u="none" strike="noStrike" baseline="0">
            <a:solidFill>
              <a:srgbClr val="000000"/>
            </a:solidFill>
            <a:latin typeface="Arial"/>
            <a:ea typeface="+mn-ea"/>
            <a:cs typeface="Arial"/>
          </a:endParaRPr>
        </a:p>
        <a:p>
          <a:r>
            <a:rPr lang="fr-FR" sz="1000" b="1" i="0" strike="noStrike">
              <a:solidFill>
                <a:srgbClr val="0000FF"/>
              </a:solidFill>
              <a:latin typeface="Arial"/>
              <a:ea typeface="+mn-ea"/>
              <a:cs typeface="Arial"/>
            </a:rPr>
            <a:t>Les missions d’enseignement dans le second degré :</a:t>
          </a:r>
        </a:p>
        <a:p>
          <a:r>
            <a:rPr lang="fr-FR" sz="1000" b="0" i="0" u="none" strike="noStrike" baseline="0">
              <a:solidFill>
                <a:srgbClr val="000000"/>
              </a:solidFill>
              <a:latin typeface="Arial"/>
              <a:ea typeface="+mn-ea"/>
              <a:cs typeface="Arial"/>
            </a:rPr>
            <a:t>−−enseignement sur classes attitrées : personnel chargé de cours pour l’ensemble de l’année scolaire, soit sur des classes attitrées (y compris Segpa, STS, CPGE), soit pour des ateliers (arts plastiques, langues, etc.) ;</a:t>
          </a:r>
        </a:p>
        <a:p>
          <a:r>
            <a:rPr lang="fr-FR" sz="1000" b="0" i="0" u="none" strike="noStrike" baseline="0">
              <a:solidFill>
                <a:srgbClr val="000000"/>
              </a:solidFill>
              <a:latin typeface="Arial"/>
              <a:ea typeface="+mn-ea"/>
              <a:cs typeface="Arial"/>
            </a:rPr>
            <a:t>−−remplacement : personnel mobilisé ou mobilisable pour remplacer un enseignant absent sur une durée inférieure à l’année.</a:t>
          </a:r>
        </a:p>
        <a:p>
          <a:r>
            <a:rPr lang="fr-FR" sz="1000" b="0" i="0" u="none" strike="noStrike" baseline="0">
              <a:solidFill>
                <a:srgbClr val="000000"/>
              </a:solidFill>
              <a:latin typeface="Arial"/>
              <a:ea typeface="+mn-ea"/>
              <a:cs typeface="Arial"/>
            </a:rPr>
            <a:t>−−documentation : personnel chargé du centre de documentation d’un établissement scolaire ;</a:t>
          </a:r>
        </a:p>
        <a:p>
          <a:r>
            <a:rPr lang="fr-FR" sz="1000" b="0" i="0" u="none" strike="noStrike" baseline="0">
              <a:solidFill>
                <a:srgbClr val="000000"/>
              </a:solidFill>
              <a:latin typeface="Arial"/>
              <a:ea typeface="+mn-ea"/>
              <a:cs typeface="Arial"/>
            </a:rPr>
            <a:t>−−besoins spécifiques : personnel chargé d’enseigner dans des conditions particulières (enseignant chargé à l’année de classes pour enfants handicapés (ULIS, EREA), enseignant à des adultes en formation continue des adultes, etc.).</a:t>
          </a:r>
        </a:p>
        <a:p>
          <a:pPr marL="0" indent="0"/>
          <a:endParaRPr lang="fr-FR" sz="1000" b="1" i="0" strike="noStrike">
            <a:solidFill>
              <a:srgbClr val="0000FF"/>
            </a:solidFill>
            <a:latin typeface="Arial"/>
            <a:ea typeface="+mn-ea"/>
            <a:cs typeface="Arial"/>
          </a:endParaRPr>
        </a:p>
        <a:p>
          <a:pPr marL="0" indent="0"/>
          <a:r>
            <a:rPr lang="fr-FR" sz="1000" b="1" i="0" strike="noStrike">
              <a:solidFill>
                <a:srgbClr val="0000FF"/>
              </a:solidFill>
              <a:latin typeface="Arial"/>
              <a:ea typeface="+mn-ea"/>
              <a:cs typeface="Arial"/>
            </a:rPr>
            <a:t>Les autres missions, qui ne consistent pas à enseigner, sont les suivantes :</a:t>
          </a:r>
        </a:p>
        <a:p>
          <a:r>
            <a:rPr lang="fr-FR" sz="1000" b="0" i="0" u="none" strike="noStrike" baseline="0">
              <a:solidFill>
                <a:srgbClr val="000000"/>
              </a:solidFill>
              <a:latin typeface="Arial"/>
              <a:ea typeface="+mn-ea"/>
              <a:cs typeface="Arial"/>
            </a:rPr>
            <a:t>−−soutien à l’enseignement : personnel qui intervient dans la classe avec l’enseignant pour l’aider ;</a:t>
          </a:r>
        </a:p>
        <a:p>
          <a:r>
            <a:rPr lang="fr-FR" sz="1000" b="0" i="0" u="none" strike="noStrike" baseline="0">
              <a:solidFill>
                <a:srgbClr val="000000"/>
              </a:solidFill>
              <a:latin typeface="Arial"/>
              <a:ea typeface="+mn-ea"/>
              <a:cs typeface="Arial"/>
            </a:rPr>
            <a:t>−−animation pédagogique : personnel qui intervient en rôle de conseil auprès d’enseignants ;</a:t>
          </a:r>
        </a:p>
        <a:p>
          <a:r>
            <a:rPr lang="fr-FR" sz="1000" b="0" i="0" u="none" strike="noStrike" baseline="0">
              <a:solidFill>
                <a:srgbClr val="000000"/>
              </a:solidFill>
              <a:latin typeface="Arial"/>
              <a:ea typeface="+mn-ea"/>
              <a:cs typeface="Arial"/>
            </a:rPr>
            <a:t>−−direction : personnel chargé de la direction d’une école maternelle, élémentaire ou primaire avec une décharge totale ou chargé de la direction d’un établissement du second degré ;</a:t>
          </a:r>
        </a:p>
        <a:p>
          <a:r>
            <a:rPr lang="fr-FR" sz="1000" b="0" i="0" u="none" strike="noStrike" baseline="0">
              <a:solidFill>
                <a:srgbClr val="000000"/>
              </a:solidFill>
              <a:latin typeface="Arial"/>
              <a:ea typeface="+mn-ea"/>
              <a:cs typeface="Arial"/>
            </a:rPr>
            <a:t>−−éducation : personnel en charge de la vie scolaire au sein de l’établissement ;</a:t>
          </a:r>
        </a:p>
        <a:p>
          <a:r>
            <a:rPr lang="fr-FR" sz="1000" b="0" i="0" u="none" strike="noStrike" baseline="0">
              <a:solidFill>
                <a:srgbClr val="000000"/>
              </a:solidFill>
              <a:latin typeface="Arial"/>
              <a:ea typeface="+mn-ea"/>
              <a:cs typeface="Arial"/>
            </a:rPr>
            <a:t>−−assistance éducative : personnel participant au bon fonctionnement de la vie scolaire, soit vis-à-vis de l’ensemble des élèves, soit pour des élèves en situation de handicap ;</a:t>
          </a:r>
        </a:p>
        <a:p>
          <a:r>
            <a:rPr lang="fr-FR" sz="1000" b="0" i="0" u="none" strike="noStrike" baseline="0">
              <a:solidFill>
                <a:srgbClr val="000000"/>
              </a:solidFill>
              <a:latin typeface="Arial"/>
              <a:ea typeface="+mn-ea"/>
              <a:cs typeface="Arial"/>
            </a:rPr>
            <a:t>−−inspection ;</a:t>
          </a:r>
        </a:p>
        <a:p>
          <a:r>
            <a:rPr lang="fr-FR" sz="1000" b="0" i="0" u="none" strike="noStrike" baseline="0">
              <a:solidFill>
                <a:srgbClr val="000000"/>
              </a:solidFill>
              <a:latin typeface="Arial"/>
              <a:ea typeface="+mn-ea"/>
              <a:cs typeface="Arial"/>
            </a:rPr>
            <a:t>−−administration, logistique, santé et social.</a:t>
          </a:r>
        </a:p>
        <a:p>
          <a:r>
            <a:rPr lang="fr-FR" sz="1000" b="0" i="0" u="none" strike="noStrike" baseline="0">
              <a:solidFill>
                <a:sysClr val="windowText" lastClr="000000"/>
              </a:solidFill>
              <a:latin typeface="Arial"/>
              <a:ea typeface="+mn-ea"/>
              <a:cs typeface="Arial"/>
            </a:rPr>
            <a:t>Ces missions non enseignantes peuvent être réalisées par des corps non enseignants ou des corps enseignants. Ces derniers sont par exemple majoritaires dans la mission d'animation pédagogique, notamment en tant que chefs de travaux dans le second degré. De même, les professeurs des écoles totalement déchargés représentent une part importante de la mission de direction.</a:t>
          </a:r>
        </a:p>
        <a:p>
          <a:endParaRPr lang="fr-FR" sz="1000" b="0" i="0" u="none" strike="noStrike" baseline="0">
            <a:solidFill>
              <a:sysClr val="windowText" lastClr="000000"/>
            </a:solidFill>
            <a:latin typeface="Arial"/>
            <a:ea typeface="+mn-ea"/>
            <a:cs typeface="Arial"/>
          </a:endParaRPr>
        </a:p>
        <a:p>
          <a:r>
            <a:rPr lang="fr-FR" sz="1000" b="1" i="0" strike="noStrike">
              <a:solidFill>
                <a:srgbClr val="0000FF"/>
              </a:solidFill>
              <a:latin typeface="Arial"/>
              <a:ea typeface="+mn-ea"/>
              <a:cs typeface="Arial"/>
            </a:rPr>
            <a:t>Certains agents ne sont pas affectés à un poste</a:t>
          </a:r>
          <a:r>
            <a:rPr lang="fr-FR" sz="1000" b="0" i="0" u="none" strike="noStrike" baseline="0">
              <a:solidFill>
                <a:sysClr val="windowText" lastClr="000000"/>
              </a:solidFill>
              <a:latin typeface="Arial"/>
              <a:ea typeface="+mn-ea"/>
              <a:cs typeface="Arial"/>
            </a:rPr>
            <a:t>, bien qu'ils soient payés et en position d'activité. Il s'agit des agents en congé de formation professionnelle ou en congé longue durée pour raison de santé .</a:t>
          </a:r>
        </a:p>
        <a:p>
          <a:endParaRPr lang="fr-FR" sz="1000" b="0" i="0" u="none" strike="noStrike" baseline="0">
            <a:solidFill>
              <a:srgbClr val="000000"/>
            </a:solidFill>
            <a:latin typeface="Arial"/>
            <a:cs typeface="Arial"/>
          </a:endParaRPr>
        </a:p>
        <a:p>
          <a:r>
            <a:rPr lang="fr-FR" sz="1000" b="1" i="0" u="sng" strike="noStrike" baseline="0">
              <a:solidFill>
                <a:srgbClr val="000000"/>
              </a:solidFill>
              <a:latin typeface="Arial"/>
              <a:cs typeface="Arial"/>
            </a:rPr>
            <a:t>Amélioration méthodologique dans la nomenclature des missions des personnels.</a:t>
          </a:r>
        </a:p>
        <a:p>
          <a:r>
            <a:rPr lang="fr-FR" sz="1000" b="0" i="0" u="none" strike="noStrike" baseline="0">
              <a:solidFill>
                <a:srgbClr val="000000"/>
              </a:solidFill>
              <a:latin typeface="Arial"/>
              <a:cs typeface="Arial"/>
            </a:rPr>
            <a:t>Un important travail d’amélioration de la qualité des missions des personnels a été effectué dans le panel des personnels issu de BSA.</a:t>
          </a:r>
        </a:p>
        <a:p>
          <a:r>
            <a:rPr lang="fr-FR" sz="1000" b="0" i="0" u="none" strike="noStrike" baseline="0">
              <a:solidFill>
                <a:srgbClr val="000000"/>
              </a:solidFill>
              <a:latin typeface="Arial"/>
              <a:cs typeface="Arial"/>
            </a:rPr>
            <a:t>Cette évolution est disponible à partir de l'année scolaire 2015-2016. A ce jour, la série n’est donc pas rétropolable sur les années antérieures.</a:t>
          </a:r>
        </a:p>
        <a:p>
          <a:r>
            <a:rPr lang="fr-FR" sz="1000" b="0" i="0" u="none" strike="noStrike" baseline="0">
              <a:solidFill>
                <a:srgbClr val="000000"/>
              </a:solidFill>
              <a:latin typeface="Arial"/>
              <a:cs typeface="Arial"/>
            </a:rPr>
            <a:t>Les situations suivantes ont par exemple été revues : les enseignants référents et coordinateurs famille/école/MDPH sur le handicap sont dorénavant classés en mission d’animation pédagogique et non plus en mission d'enseignement répondant à des besoins spécifiques ; les enseignants faisant partie du dispositif "plus de maîtres que de classes", intervenant directement au sein des classes élémentaires, principalement en soutien des CP dédoublés, sont affectées en mission d'enseignement en classe élémentaire et non plus en mission d'enseignement répondant à des besoins spécifiques  ; la répartition des enseignants du premier degré entre le préélémentaire et l’élémentaire a été améliorée....</a:t>
          </a:r>
        </a:p>
        <a:p>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1" i="0" u="sng">
              <a:effectLst/>
              <a:latin typeface="Arial" panose="020B0604020202020204" pitchFamily="34" charset="0"/>
              <a:ea typeface="+mn-ea"/>
              <a:cs typeface="Arial" panose="020B0604020202020204" pitchFamily="34" charset="0"/>
            </a:rPr>
            <a:t>Pour en savoir plus : </a:t>
          </a:r>
          <a:endParaRPr lang="fr-FR" sz="1000">
            <a:effectLst/>
            <a:latin typeface="Arial" panose="020B0604020202020204" pitchFamily="34" charset="0"/>
            <a:cs typeface="Arial" panose="020B0604020202020204" pitchFamily="34" charset="0"/>
          </a:endParaRPr>
        </a:p>
        <a:p>
          <a:pPr algn="l" rtl="1"/>
          <a:r>
            <a:rPr lang="fr-FR" sz="1000" b="1" i="0">
              <a:effectLst/>
              <a:latin typeface="Arial" panose="020B0604020202020204" pitchFamily="34" charset="0"/>
              <a:ea typeface="+mn-ea"/>
              <a:cs typeface="Arial" panose="020B0604020202020204" pitchFamily="34" charset="0"/>
            </a:rPr>
            <a:t>.</a:t>
          </a:r>
          <a:r>
            <a:rPr lang="fr-FR" sz="1000" b="0" i="0">
              <a:effectLst/>
              <a:latin typeface="Arial" panose="020B0604020202020204" pitchFamily="34" charset="0"/>
              <a:ea typeface="+mn-ea"/>
              <a:cs typeface="Arial" panose="020B0604020202020204" pitchFamily="34" charset="0"/>
            </a:rPr>
            <a:t> RERS Édition 2023, 8.01.</a:t>
          </a:r>
          <a:endParaRPr lang="fr-FR" sz="1000">
            <a:effectLst/>
            <a:latin typeface="Arial" panose="020B0604020202020204" pitchFamily="34" charset="0"/>
            <a:cs typeface="Arial" panose="020B0604020202020204" pitchFamily="34" charset="0"/>
          </a:endParaRPr>
        </a:p>
        <a:p>
          <a:pPr algn="l"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9525</xdr:colOff>
      <xdr:row>0</xdr:row>
      <xdr:rowOff>28575</xdr:rowOff>
    </xdr:from>
    <xdr:to>
      <xdr:col>3</xdr:col>
      <xdr:colOff>359309</xdr:colOff>
      <xdr:row>3</xdr:row>
      <xdr:rowOff>89321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2121434" cy="6322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6600"/>
  </sheetPr>
  <dimension ref="B6:P48"/>
  <sheetViews>
    <sheetView showGridLines="0" tabSelected="1" zoomScaleNormal="100" workbookViewId="0">
      <selection activeCell="E1" sqref="E1"/>
    </sheetView>
  </sheetViews>
  <sheetFormatPr baseColWidth="10" defaultRowHeight="15" x14ac:dyDescent="0.25"/>
  <cols>
    <col min="1" max="1" width="3.7109375" customWidth="1"/>
  </cols>
  <sheetData>
    <row r="6" spans="2:16" ht="23.25" customHeight="1" x14ac:dyDescent="0.25">
      <c r="B6" s="18" t="s">
        <v>29</v>
      </c>
      <c r="C6" s="18"/>
      <c r="D6" s="18"/>
      <c r="E6" s="18"/>
      <c r="F6" s="18"/>
      <c r="G6" s="18"/>
      <c r="H6" s="18"/>
      <c r="I6" s="18"/>
      <c r="J6" s="18"/>
      <c r="K6" s="18"/>
      <c r="L6" s="18"/>
      <c r="M6" s="18"/>
      <c r="N6" s="18"/>
      <c r="O6" s="18"/>
      <c r="P6" s="18"/>
    </row>
    <row r="8" spans="2:16" ht="21" customHeight="1" x14ac:dyDescent="0.45">
      <c r="B8" s="2" t="s">
        <v>0</v>
      </c>
    </row>
    <row r="48" spans="2:15" x14ac:dyDescent="0.25">
      <c r="B48" s="17" t="s">
        <v>22</v>
      </c>
      <c r="C48" s="17"/>
      <c r="D48" s="17"/>
      <c r="E48" s="17"/>
      <c r="F48" s="17"/>
      <c r="G48" s="17"/>
      <c r="O48" s="5" t="s">
        <v>51</v>
      </c>
    </row>
  </sheetData>
  <mergeCells count="2">
    <mergeCell ref="B48:G48"/>
    <mergeCell ref="B6:P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2:J33"/>
  <sheetViews>
    <sheetView topLeftCell="B1" workbookViewId="0">
      <selection activeCell="B2" sqref="B2"/>
    </sheetView>
  </sheetViews>
  <sheetFormatPr baseColWidth="10" defaultRowHeight="15" x14ac:dyDescent="0.25"/>
  <cols>
    <col min="1" max="1" width="2.7109375" customWidth="1"/>
    <col min="2" max="2" width="51.5703125" bestFit="1" customWidth="1"/>
    <col min="3" max="9" width="15.7109375" customWidth="1"/>
    <col min="10" max="10" width="17.28515625" customWidth="1"/>
  </cols>
  <sheetData>
    <row r="2" spans="2:10" ht="43.5" customHeight="1" x14ac:dyDescent="0.25">
      <c r="C2" s="20" t="s">
        <v>30</v>
      </c>
      <c r="D2" s="20"/>
      <c r="E2" s="20"/>
      <c r="F2" s="20"/>
      <c r="G2" s="20"/>
      <c r="H2" s="20"/>
      <c r="I2" s="20"/>
      <c r="J2" s="20"/>
    </row>
    <row r="4" spans="2:10" x14ac:dyDescent="0.25">
      <c r="C4" s="3" t="s">
        <v>50</v>
      </c>
    </row>
    <row r="5" spans="2:10" x14ac:dyDescent="0.25">
      <c r="C5" s="3" t="s">
        <v>46</v>
      </c>
    </row>
    <row r="6" spans="2:10" ht="38.25" customHeight="1" x14ac:dyDescent="0.25">
      <c r="C6" s="19" t="s">
        <v>43</v>
      </c>
      <c r="D6" s="19"/>
      <c r="E6" s="19"/>
      <c r="F6" s="19"/>
      <c r="G6" s="19"/>
      <c r="H6" s="19"/>
      <c r="I6" s="19"/>
      <c r="J6" s="19"/>
    </row>
    <row r="7" spans="2:10" x14ac:dyDescent="0.25">
      <c r="C7" s="21" t="s">
        <v>45</v>
      </c>
      <c r="D7" s="21"/>
      <c r="E7" s="21"/>
      <c r="F7" s="21"/>
      <c r="G7" s="21"/>
      <c r="H7" s="21"/>
      <c r="I7" s="21"/>
      <c r="J7" s="21"/>
    </row>
    <row r="8" spans="2:10" x14ac:dyDescent="0.25">
      <c r="B8" s="4" t="s">
        <v>26</v>
      </c>
    </row>
    <row r="9" spans="2:10" ht="19.7" customHeight="1" x14ac:dyDescent="0.25">
      <c r="B9" s="4"/>
      <c r="C9" s="12">
        <v>2015</v>
      </c>
      <c r="D9" s="11">
        <v>2016</v>
      </c>
      <c r="E9" s="11">
        <v>2017</v>
      </c>
      <c r="F9" s="11">
        <v>2018</v>
      </c>
      <c r="G9" s="11">
        <v>2019</v>
      </c>
      <c r="H9" s="11">
        <v>2020</v>
      </c>
      <c r="I9" s="11">
        <v>2021</v>
      </c>
      <c r="J9" s="11">
        <v>2022</v>
      </c>
    </row>
    <row r="10" spans="2:10" ht="19.7" customHeight="1" x14ac:dyDescent="0.25">
      <c r="B10" s="6" t="s">
        <v>18</v>
      </c>
      <c r="C10" s="8">
        <v>706931</v>
      </c>
      <c r="D10" s="8">
        <v>715152</v>
      </c>
      <c r="E10" s="8">
        <v>722658</v>
      </c>
      <c r="F10" s="8">
        <v>725509</v>
      </c>
      <c r="G10" s="8">
        <v>722079</v>
      </c>
      <c r="H10" s="8">
        <v>723535</v>
      </c>
      <c r="I10" s="8">
        <v>718539</v>
      </c>
      <c r="J10" s="8">
        <v>713513</v>
      </c>
    </row>
    <row r="11" spans="2:10" ht="19.7" customHeight="1" x14ac:dyDescent="0.25">
      <c r="B11" s="6" t="s">
        <v>19</v>
      </c>
      <c r="C11" s="8">
        <v>140165</v>
      </c>
      <c r="D11" s="8">
        <v>141117</v>
      </c>
      <c r="E11" s="8">
        <v>142142</v>
      </c>
      <c r="F11" s="8">
        <v>141513</v>
      </c>
      <c r="G11" s="8">
        <v>141085</v>
      </c>
      <c r="H11" s="8">
        <v>142281</v>
      </c>
      <c r="I11" s="8">
        <v>141164</v>
      </c>
      <c r="J11" s="8">
        <v>140169</v>
      </c>
    </row>
    <row r="12" spans="2:10" ht="19.7" customHeight="1" x14ac:dyDescent="0.25">
      <c r="B12" s="6" t="s">
        <v>38</v>
      </c>
      <c r="C12" s="8">
        <v>229306</v>
      </c>
      <c r="D12" s="8">
        <v>244423</v>
      </c>
      <c r="E12" s="8">
        <v>260648</v>
      </c>
      <c r="F12" s="8">
        <v>278264</v>
      </c>
      <c r="G12" s="8">
        <v>304932</v>
      </c>
      <c r="H12" s="8">
        <v>324282</v>
      </c>
      <c r="I12" s="8">
        <f>3000+332087</f>
        <v>335087</v>
      </c>
      <c r="J12" s="8">
        <f>8000+331879</f>
        <v>339879</v>
      </c>
    </row>
    <row r="13" spans="2:10" ht="19.7" customHeight="1" x14ac:dyDescent="0.25">
      <c r="B13" s="7" t="s">
        <v>21</v>
      </c>
      <c r="C13" s="16">
        <v>1076402</v>
      </c>
      <c r="D13" s="16">
        <v>1100692</v>
      </c>
      <c r="E13" s="16">
        <v>1125448</v>
      </c>
      <c r="F13" s="16">
        <v>1145286</v>
      </c>
      <c r="G13" s="16">
        <v>1168096</v>
      </c>
      <c r="H13" s="16">
        <v>1190098</v>
      </c>
      <c r="I13" s="16">
        <f>3000+1191790</f>
        <v>1194790</v>
      </c>
      <c r="J13" s="16">
        <f>8000+1185561</f>
        <v>1193561</v>
      </c>
    </row>
    <row r="14" spans="2:10" ht="19.7" customHeight="1" x14ac:dyDescent="0.25">
      <c r="B14" s="6" t="s">
        <v>44</v>
      </c>
      <c r="C14" s="8">
        <v>12176</v>
      </c>
      <c r="D14" s="8">
        <v>11951</v>
      </c>
      <c r="E14" s="8">
        <v>11369</v>
      </c>
      <c r="F14" s="8">
        <v>11091</v>
      </c>
      <c r="G14" s="8">
        <v>11176</v>
      </c>
      <c r="H14" s="8">
        <v>11420</v>
      </c>
      <c r="I14" s="8">
        <v>11076</v>
      </c>
      <c r="J14" s="8">
        <v>11070</v>
      </c>
    </row>
    <row r="15" spans="2:10" ht="19.7" customHeight="1" x14ac:dyDescent="0.25">
      <c r="B15" s="7" t="s">
        <v>20</v>
      </c>
      <c r="C15" s="16">
        <v>1088578</v>
      </c>
      <c r="D15" s="16">
        <v>1112643</v>
      </c>
      <c r="E15" s="16">
        <v>1136817</v>
      </c>
      <c r="F15" s="16">
        <v>1156377</v>
      </c>
      <c r="G15" s="16">
        <v>1179272</v>
      </c>
      <c r="H15" s="16">
        <v>1201518</v>
      </c>
      <c r="I15" s="16">
        <f>3000+1202866</f>
        <v>1205866</v>
      </c>
      <c r="J15" s="16">
        <f>8000+1196631</f>
        <v>1204631</v>
      </c>
    </row>
    <row r="16" spans="2:10" ht="14.25" customHeight="1" x14ac:dyDescent="0.25"/>
    <row r="17" spans="2:10" x14ac:dyDescent="0.25">
      <c r="B17" s="4" t="s">
        <v>28</v>
      </c>
    </row>
    <row r="18" spans="2:10" ht="19.7" customHeight="1" x14ac:dyDescent="0.25">
      <c r="B18" s="4"/>
      <c r="C18" s="12">
        <v>2015</v>
      </c>
      <c r="D18" s="11">
        <v>2016</v>
      </c>
      <c r="E18" s="11">
        <v>2017</v>
      </c>
      <c r="F18" s="11">
        <v>2018</v>
      </c>
      <c r="G18" s="11">
        <v>2019</v>
      </c>
      <c r="H18" s="11">
        <v>2020</v>
      </c>
      <c r="I18" s="11">
        <v>2021</v>
      </c>
      <c r="J18" s="11">
        <v>2022</v>
      </c>
    </row>
    <row r="19" spans="2:10" ht="19.7" customHeight="1" x14ac:dyDescent="0.25">
      <c r="B19" s="6" t="s">
        <v>18</v>
      </c>
      <c r="C19" s="8">
        <v>494486</v>
      </c>
      <c r="D19" s="8">
        <v>501703</v>
      </c>
      <c r="E19" s="8">
        <v>508274</v>
      </c>
      <c r="F19" s="8">
        <v>511725</v>
      </c>
      <c r="G19" s="8">
        <v>510884</v>
      </c>
      <c r="H19" s="8">
        <v>512783</v>
      </c>
      <c r="I19" s="8">
        <v>510528</v>
      </c>
      <c r="J19" s="8">
        <v>507805</v>
      </c>
    </row>
    <row r="20" spans="2:10" ht="19.7" customHeight="1" x14ac:dyDescent="0.25">
      <c r="B20" s="6" t="s">
        <v>19</v>
      </c>
      <c r="C20" s="8">
        <v>104373</v>
      </c>
      <c r="D20" s="8">
        <v>104984</v>
      </c>
      <c r="E20" s="8">
        <v>105681</v>
      </c>
      <c r="F20" s="8">
        <v>105052</v>
      </c>
      <c r="G20" s="8">
        <v>104679</v>
      </c>
      <c r="H20" s="8">
        <v>105511</v>
      </c>
      <c r="I20" s="8">
        <v>104463</v>
      </c>
      <c r="J20" s="8">
        <v>103473</v>
      </c>
    </row>
    <row r="21" spans="2:10" ht="19.7" customHeight="1" x14ac:dyDescent="0.25">
      <c r="B21" s="6" t="s">
        <v>38</v>
      </c>
      <c r="C21" s="8">
        <v>164003</v>
      </c>
      <c r="D21" s="8">
        <v>177341</v>
      </c>
      <c r="E21" s="8">
        <v>192341</v>
      </c>
      <c r="F21" s="8">
        <v>209743</v>
      </c>
      <c r="G21" s="8">
        <v>234912</v>
      </c>
      <c r="H21" s="8">
        <v>252148</v>
      </c>
      <c r="I21" s="8">
        <f>2400+259655</f>
        <v>262055</v>
      </c>
      <c r="J21" s="8">
        <f>6600+261368</f>
        <v>267968</v>
      </c>
    </row>
    <row r="22" spans="2:10" ht="19.7" customHeight="1" x14ac:dyDescent="0.25">
      <c r="B22" s="7" t="s">
        <v>21</v>
      </c>
      <c r="C22" s="16">
        <v>762862</v>
      </c>
      <c r="D22" s="16">
        <v>784028</v>
      </c>
      <c r="E22" s="16">
        <v>806296</v>
      </c>
      <c r="F22" s="16">
        <v>826520</v>
      </c>
      <c r="G22" s="16">
        <v>850475</v>
      </c>
      <c r="H22" s="16">
        <v>870442</v>
      </c>
      <c r="I22" s="16">
        <f>2400+874646</f>
        <v>877046</v>
      </c>
      <c r="J22" s="16">
        <f>6600+872646</f>
        <v>879246</v>
      </c>
    </row>
    <row r="23" spans="2:10" ht="19.7" customHeight="1" x14ac:dyDescent="0.25">
      <c r="B23" s="6" t="s">
        <v>44</v>
      </c>
      <c r="C23" s="8">
        <v>8680</v>
      </c>
      <c r="D23" s="8">
        <v>8538</v>
      </c>
      <c r="E23" s="8">
        <v>8224</v>
      </c>
      <c r="F23" s="8">
        <v>8071</v>
      </c>
      <c r="G23" s="8">
        <v>8180</v>
      </c>
      <c r="H23" s="8">
        <v>8546</v>
      </c>
      <c r="I23" s="8">
        <v>8299</v>
      </c>
      <c r="J23" s="8">
        <v>8374</v>
      </c>
    </row>
    <row r="24" spans="2:10" ht="19.7" customHeight="1" x14ac:dyDescent="0.25">
      <c r="B24" s="7" t="s">
        <v>20</v>
      </c>
      <c r="C24" s="16">
        <v>771542</v>
      </c>
      <c r="D24" s="16">
        <v>792566</v>
      </c>
      <c r="E24" s="16">
        <v>814520</v>
      </c>
      <c r="F24" s="16">
        <v>834591</v>
      </c>
      <c r="G24" s="16">
        <v>858655</v>
      </c>
      <c r="H24" s="16">
        <v>878988</v>
      </c>
      <c r="I24" s="16">
        <f>2400+882945</f>
        <v>885345</v>
      </c>
      <c r="J24" s="16">
        <f>6600+881020</f>
        <v>887620</v>
      </c>
    </row>
    <row r="26" spans="2:10" x14ac:dyDescent="0.25">
      <c r="B26" s="4" t="s">
        <v>27</v>
      </c>
    </row>
    <row r="27" spans="2:10" ht="19.7" customHeight="1" x14ac:dyDescent="0.25">
      <c r="B27" s="4"/>
      <c r="C27" s="12">
        <v>2015</v>
      </c>
      <c r="D27" s="11">
        <v>2016</v>
      </c>
      <c r="E27" s="11">
        <v>2017</v>
      </c>
      <c r="F27" s="11">
        <v>2018</v>
      </c>
      <c r="G27" s="11">
        <v>2019</v>
      </c>
      <c r="H27" s="11">
        <v>2020</v>
      </c>
      <c r="I27" s="11">
        <v>2021</v>
      </c>
      <c r="J27" s="11">
        <v>2022</v>
      </c>
    </row>
    <row r="28" spans="2:10" ht="19.7" customHeight="1" x14ac:dyDescent="0.25">
      <c r="B28" s="6" t="s">
        <v>18</v>
      </c>
      <c r="C28" s="8">
        <v>212445</v>
      </c>
      <c r="D28" s="8">
        <v>213449</v>
      </c>
      <c r="E28" s="8">
        <v>214384</v>
      </c>
      <c r="F28" s="8">
        <v>213784</v>
      </c>
      <c r="G28" s="8">
        <v>211195</v>
      </c>
      <c r="H28" s="8">
        <v>210752</v>
      </c>
      <c r="I28" s="8">
        <v>208011</v>
      </c>
      <c r="J28" s="8">
        <v>205708</v>
      </c>
    </row>
    <row r="29" spans="2:10" ht="19.7" customHeight="1" x14ac:dyDescent="0.25">
      <c r="B29" s="6" t="s">
        <v>19</v>
      </c>
      <c r="C29" s="8">
        <v>35792</v>
      </c>
      <c r="D29" s="8">
        <v>36133</v>
      </c>
      <c r="E29" s="8">
        <v>36461</v>
      </c>
      <c r="F29" s="8">
        <v>36461</v>
      </c>
      <c r="G29" s="8">
        <v>36406</v>
      </c>
      <c r="H29" s="8">
        <v>36770</v>
      </c>
      <c r="I29" s="8">
        <v>36701</v>
      </c>
      <c r="J29" s="8">
        <v>36696</v>
      </c>
    </row>
    <row r="30" spans="2:10" ht="19.7" customHeight="1" x14ac:dyDescent="0.25">
      <c r="B30" s="6" t="s">
        <v>38</v>
      </c>
      <c r="C30" s="8">
        <v>65303</v>
      </c>
      <c r="D30" s="8">
        <v>67082</v>
      </c>
      <c r="E30" s="8">
        <v>68307</v>
      </c>
      <c r="F30" s="8">
        <v>68521</v>
      </c>
      <c r="G30" s="8">
        <v>70020</v>
      </c>
      <c r="H30" s="8">
        <v>72134</v>
      </c>
      <c r="I30" s="8">
        <f>600+72432</f>
        <v>73032</v>
      </c>
      <c r="J30" s="8">
        <f>1400+70511</f>
        <v>71911</v>
      </c>
    </row>
    <row r="31" spans="2:10" ht="19.7" customHeight="1" x14ac:dyDescent="0.25">
      <c r="B31" s="7" t="s">
        <v>21</v>
      </c>
      <c r="C31" s="16">
        <v>313540</v>
      </c>
      <c r="D31" s="16">
        <v>316664</v>
      </c>
      <c r="E31" s="16">
        <v>319152</v>
      </c>
      <c r="F31" s="16">
        <v>318766</v>
      </c>
      <c r="G31" s="16">
        <v>317621</v>
      </c>
      <c r="H31" s="16">
        <v>319656</v>
      </c>
      <c r="I31" s="16">
        <f>600+317144</f>
        <v>317744</v>
      </c>
      <c r="J31" s="16">
        <f>1400+312915</f>
        <v>314315</v>
      </c>
    </row>
    <row r="32" spans="2:10" ht="19.7" customHeight="1" x14ac:dyDescent="0.25">
      <c r="B32" s="6" t="s">
        <v>44</v>
      </c>
      <c r="C32" s="8">
        <v>3496</v>
      </c>
      <c r="D32" s="8">
        <v>3413</v>
      </c>
      <c r="E32" s="8">
        <v>3145</v>
      </c>
      <c r="F32" s="8">
        <v>3020</v>
      </c>
      <c r="G32" s="8">
        <v>2996</v>
      </c>
      <c r="H32" s="8">
        <v>2874</v>
      </c>
      <c r="I32" s="8">
        <v>2777</v>
      </c>
      <c r="J32" s="8">
        <v>2696</v>
      </c>
    </row>
    <row r="33" spans="2:10" ht="19.7" customHeight="1" x14ac:dyDescent="0.25">
      <c r="B33" s="7" t="s">
        <v>20</v>
      </c>
      <c r="C33" s="16">
        <v>317036</v>
      </c>
      <c r="D33" s="16">
        <v>320077</v>
      </c>
      <c r="E33" s="16">
        <v>322297</v>
      </c>
      <c r="F33" s="16">
        <v>321786</v>
      </c>
      <c r="G33" s="16">
        <v>320617</v>
      </c>
      <c r="H33" s="16">
        <v>322530</v>
      </c>
      <c r="I33" s="16">
        <f>600+319921</f>
        <v>320521</v>
      </c>
      <c r="J33" s="16">
        <f>1400+315611</f>
        <v>317011</v>
      </c>
    </row>
  </sheetData>
  <mergeCells count="3">
    <mergeCell ref="C6:J6"/>
    <mergeCell ref="C2:J2"/>
    <mergeCell ref="C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0065"/>
  </sheetPr>
  <dimension ref="B2:L99"/>
  <sheetViews>
    <sheetView topLeftCell="B1" zoomScaleNormal="100" workbookViewId="0">
      <selection activeCell="J53" sqref="J53:J57"/>
    </sheetView>
  </sheetViews>
  <sheetFormatPr baseColWidth="10" defaultRowHeight="15" x14ac:dyDescent="0.25"/>
  <cols>
    <col min="1" max="1" width="2.7109375" customWidth="1"/>
    <col min="2" max="2" width="57.140625" customWidth="1"/>
    <col min="3" max="9" width="15.7109375" customWidth="1"/>
    <col min="10" max="10" width="17.140625" customWidth="1"/>
    <col min="11" max="12" width="11.42578125" customWidth="1"/>
  </cols>
  <sheetData>
    <row r="2" spans="2:12" ht="43.5" customHeight="1" x14ac:dyDescent="0.25">
      <c r="C2" s="20" t="s">
        <v>23</v>
      </c>
      <c r="D2" s="20"/>
      <c r="E2" s="20"/>
      <c r="F2" s="20"/>
      <c r="G2" s="20"/>
      <c r="H2" s="20"/>
      <c r="I2" s="20"/>
      <c r="J2" s="20"/>
    </row>
    <row r="4" spans="2:12" x14ac:dyDescent="0.25">
      <c r="C4" s="3" t="s">
        <v>50</v>
      </c>
      <c r="D4" s="3"/>
      <c r="E4" s="3"/>
      <c r="F4" s="3"/>
      <c r="G4" s="3"/>
      <c r="H4" s="3"/>
      <c r="I4" s="3"/>
      <c r="J4" s="3"/>
    </row>
    <row r="5" spans="2:12" x14ac:dyDescent="0.25">
      <c r="C5" s="19" t="s">
        <v>47</v>
      </c>
      <c r="D5" s="19"/>
      <c r="E5" s="19"/>
      <c r="F5" s="19"/>
      <c r="G5" s="19"/>
      <c r="H5" s="19"/>
      <c r="I5" s="19"/>
      <c r="J5" s="19"/>
    </row>
    <row r="6" spans="2:12" ht="15" customHeight="1" x14ac:dyDescent="0.25">
      <c r="C6" s="3" t="s">
        <v>40</v>
      </c>
      <c r="D6" s="3"/>
      <c r="E6" s="3"/>
      <c r="F6" s="3"/>
      <c r="G6" s="3"/>
      <c r="H6" s="3"/>
      <c r="I6" s="3"/>
      <c r="J6" s="3"/>
      <c r="K6" s="3"/>
      <c r="L6" s="3"/>
    </row>
    <row r="7" spans="2:12" ht="15" customHeight="1" x14ac:dyDescent="0.25">
      <c r="C7" s="3"/>
      <c r="D7" s="3"/>
      <c r="E7" s="3"/>
      <c r="F7" s="3"/>
      <c r="G7" s="3"/>
      <c r="H7" s="3"/>
      <c r="I7" s="3"/>
      <c r="J7" s="3"/>
      <c r="K7" s="3"/>
      <c r="L7" s="3"/>
    </row>
    <row r="8" spans="2:12" x14ac:dyDescent="0.25">
      <c r="B8" s="4" t="s">
        <v>26</v>
      </c>
      <c r="C8" s="3"/>
    </row>
    <row r="9" spans="2:12" x14ac:dyDescent="0.25">
      <c r="B9" s="1"/>
    </row>
    <row r="10" spans="2:12" x14ac:dyDescent="0.25">
      <c r="B10" s="14" t="s">
        <v>1</v>
      </c>
    </row>
    <row r="11" spans="2:12" s="13" customFormat="1" ht="19.7" customHeight="1" x14ac:dyDescent="0.25">
      <c r="B11" s="14"/>
      <c r="C11" s="12">
        <v>2015</v>
      </c>
      <c r="D11" s="11">
        <v>2016</v>
      </c>
      <c r="E11" s="11">
        <v>2017</v>
      </c>
      <c r="F11" s="11">
        <v>2018</v>
      </c>
      <c r="G11" s="11">
        <v>2019</v>
      </c>
      <c r="H11" s="11">
        <v>2020</v>
      </c>
      <c r="I11" s="11">
        <v>2021</v>
      </c>
      <c r="J11" s="11">
        <v>2022</v>
      </c>
    </row>
    <row r="12" spans="2:12" ht="19.7" customHeight="1" x14ac:dyDescent="0.25">
      <c r="B12" s="6" t="s">
        <v>4</v>
      </c>
      <c r="C12" s="8">
        <v>79639</v>
      </c>
      <c r="D12" s="8">
        <v>79547</v>
      </c>
      <c r="E12" s="8">
        <v>79683</v>
      </c>
      <c r="F12" s="8">
        <v>77966</v>
      </c>
      <c r="G12" s="8">
        <v>77348</v>
      </c>
      <c r="H12" s="8">
        <v>78488</v>
      </c>
      <c r="I12" s="8">
        <v>78715</v>
      </c>
      <c r="J12" s="8">
        <v>78042</v>
      </c>
    </row>
    <row r="13" spans="2:12" ht="19.7" customHeight="1" x14ac:dyDescent="0.25">
      <c r="B13" s="6" t="s">
        <v>5</v>
      </c>
      <c r="C13" s="8">
        <v>152121</v>
      </c>
      <c r="D13" s="8">
        <v>154866</v>
      </c>
      <c r="E13" s="8">
        <v>157472</v>
      </c>
      <c r="F13" s="8">
        <v>160411</v>
      </c>
      <c r="G13" s="8">
        <v>162284</v>
      </c>
      <c r="H13" s="8">
        <v>163227</v>
      </c>
      <c r="I13" s="8">
        <v>162387</v>
      </c>
      <c r="J13" s="8">
        <v>160733</v>
      </c>
    </row>
    <row r="14" spans="2:12" ht="19.7" customHeight="1" x14ac:dyDescent="0.25">
      <c r="B14" s="6" t="s">
        <v>39</v>
      </c>
      <c r="C14" s="8">
        <v>43635</v>
      </c>
      <c r="D14" s="8">
        <v>42909</v>
      </c>
      <c r="E14" s="8">
        <v>42186</v>
      </c>
      <c r="F14" s="8">
        <v>41457</v>
      </c>
      <c r="G14" s="8">
        <v>40778</v>
      </c>
      <c r="H14" s="8">
        <v>40456</v>
      </c>
      <c r="I14" s="8">
        <v>39811</v>
      </c>
      <c r="J14" s="8">
        <v>37974</v>
      </c>
    </row>
    <row r="15" spans="2:12" ht="19.7" customHeight="1" x14ac:dyDescent="0.25">
      <c r="B15" s="6" t="s">
        <v>6</v>
      </c>
      <c r="C15" s="8">
        <v>27364</v>
      </c>
      <c r="D15" s="8">
        <v>29081</v>
      </c>
      <c r="E15" s="8">
        <v>29933</v>
      </c>
      <c r="F15" s="8">
        <v>31462</v>
      </c>
      <c r="G15" s="8">
        <v>30307</v>
      </c>
      <c r="H15" s="8">
        <v>29913</v>
      </c>
      <c r="I15" s="8">
        <v>29484</v>
      </c>
      <c r="J15" s="8">
        <v>30683</v>
      </c>
    </row>
    <row r="16" spans="2:12" ht="19.7" customHeight="1" x14ac:dyDescent="0.25">
      <c r="B16" s="6" t="s">
        <v>7</v>
      </c>
      <c r="C16" s="8">
        <v>17772</v>
      </c>
      <c r="D16" s="8">
        <v>18158</v>
      </c>
      <c r="E16" s="8">
        <v>18520</v>
      </c>
      <c r="F16" s="8">
        <v>18685</v>
      </c>
      <c r="G16" s="8">
        <v>18984</v>
      </c>
      <c r="H16" s="8">
        <v>18876</v>
      </c>
      <c r="I16" s="8">
        <v>18838</v>
      </c>
      <c r="J16" s="8">
        <v>19042</v>
      </c>
    </row>
    <row r="17" spans="2:10" ht="27" customHeight="1" x14ac:dyDescent="0.25">
      <c r="B17" s="7" t="s">
        <v>35</v>
      </c>
      <c r="C17" s="16">
        <v>320531</v>
      </c>
      <c r="D17" s="16">
        <v>324561</v>
      </c>
      <c r="E17" s="16">
        <v>327794</v>
      </c>
      <c r="F17" s="16">
        <v>329981</v>
      </c>
      <c r="G17" s="16">
        <v>329701</v>
      </c>
      <c r="H17" s="16">
        <v>330960</v>
      </c>
      <c r="I17" s="16">
        <v>329235</v>
      </c>
      <c r="J17" s="16">
        <v>326474</v>
      </c>
    </row>
    <row r="19" spans="2:10" x14ac:dyDescent="0.25">
      <c r="B19" s="9"/>
      <c r="C19" s="9"/>
      <c r="D19" s="9"/>
      <c r="E19" s="9"/>
      <c r="F19" s="9"/>
      <c r="G19" s="9"/>
      <c r="H19" s="9"/>
    </row>
    <row r="20" spans="2:10" x14ac:dyDescent="0.25">
      <c r="B20" s="4" t="s">
        <v>2</v>
      </c>
    </row>
    <row r="21" spans="2:10" s="13" customFormat="1" ht="19.7" customHeight="1" x14ac:dyDescent="0.25">
      <c r="C21" s="12">
        <v>2015</v>
      </c>
      <c r="D21" s="11">
        <v>2016</v>
      </c>
      <c r="E21" s="11">
        <v>2017</v>
      </c>
      <c r="F21" s="11">
        <v>2018</v>
      </c>
      <c r="G21" s="11">
        <v>2019</v>
      </c>
      <c r="H21" s="11">
        <v>2020</v>
      </c>
      <c r="I21" s="11">
        <v>2021</v>
      </c>
      <c r="J21" s="11">
        <v>2022</v>
      </c>
    </row>
    <row r="22" spans="2:10" ht="19.7" customHeight="1" x14ac:dyDescent="0.25">
      <c r="B22" s="6" t="s">
        <v>4</v>
      </c>
      <c r="C22" s="8">
        <v>10558</v>
      </c>
      <c r="D22" s="8">
        <v>10545</v>
      </c>
      <c r="E22" s="8">
        <v>10562</v>
      </c>
      <c r="F22" s="8">
        <v>10471</v>
      </c>
      <c r="G22" s="8">
        <v>10466</v>
      </c>
      <c r="H22" s="8">
        <v>10430</v>
      </c>
      <c r="I22" s="8">
        <v>10285</v>
      </c>
      <c r="J22" s="8">
        <v>10091</v>
      </c>
    </row>
    <row r="23" spans="2:10" ht="19.7" customHeight="1" x14ac:dyDescent="0.25">
      <c r="B23" s="6" t="s">
        <v>5</v>
      </c>
      <c r="C23" s="8">
        <v>23810</v>
      </c>
      <c r="D23" s="8">
        <v>24121</v>
      </c>
      <c r="E23" s="8">
        <v>24394</v>
      </c>
      <c r="F23" s="8">
        <v>24422</v>
      </c>
      <c r="G23" s="8">
        <v>24552</v>
      </c>
      <c r="H23" s="8">
        <v>24690</v>
      </c>
      <c r="I23" s="8">
        <v>24498</v>
      </c>
      <c r="J23" s="8">
        <v>24380</v>
      </c>
    </row>
    <row r="24" spans="2:10" ht="19.7" customHeight="1" x14ac:dyDescent="0.25">
      <c r="B24" s="6" t="s">
        <v>39</v>
      </c>
      <c r="C24" s="8">
        <v>3848</v>
      </c>
      <c r="D24" s="8">
        <v>3841</v>
      </c>
      <c r="E24" s="8">
        <v>3784</v>
      </c>
      <c r="F24" s="8">
        <v>3670</v>
      </c>
      <c r="G24" s="8">
        <v>3615</v>
      </c>
      <c r="H24" s="8">
        <v>3540</v>
      </c>
      <c r="I24" s="8">
        <v>3517</v>
      </c>
      <c r="J24" s="8">
        <v>3304</v>
      </c>
    </row>
    <row r="25" spans="2:10" ht="19.7" customHeight="1" x14ac:dyDescent="0.25">
      <c r="B25" s="6" t="s">
        <v>6</v>
      </c>
      <c r="C25" s="8">
        <v>2904</v>
      </c>
      <c r="D25" s="8">
        <v>2827</v>
      </c>
      <c r="E25" s="8">
        <v>2860</v>
      </c>
      <c r="F25" s="8">
        <v>2661</v>
      </c>
      <c r="G25" s="8">
        <v>2328</v>
      </c>
      <c r="H25" s="8">
        <v>2894</v>
      </c>
      <c r="I25" s="8">
        <v>2679</v>
      </c>
      <c r="J25" s="8">
        <v>2602</v>
      </c>
    </row>
    <row r="26" spans="2:10" ht="19.7" customHeight="1" x14ac:dyDescent="0.25">
      <c r="B26" s="6" t="s">
        <v>7</v>
      </c>
      <c r="C26" s="8">
        <v>3445</v>
      </c>
      <c r="D26" s="8">
        <v>3488</v>
      </c>
      <c r="E26" s="8">
        <v>3580</v>
      </c>
      <c r="F26" s="8">
        <v>3612</v>
      </c>
      <c r="G26" s="8">
        <v>3660</v>
      </c>
      <c r="H26" s="8">
        <v>3679</v>
      </c>
      <c r="I26" s="8">
        <v>3686</v>
      </c>
      <c r="J26" s="8">
        <v>3642</v>
      </c>
    </row>
    <row r="27" spans="2:10" ht="21" customHeight="1" x14ac:dyDescent="0.25">
      <c r="B27" s="7" t="s">
        <v>36</v>
      </c>
      <c r="C27" s="16">
        <v>44565</v>
      </c>
      <c r="D27" s="16">
        <v>44822</v>
      </c>
      <c r="E27" s="16">
        <v>45180</v>
      </c>
      <c r="F27" s="16">
        <v>44836</v>
      </c>
      <c r="G27" s="16">
        <v>44621</v>
      </c>
      <c r="H27" s="16">
        <v>45233</v>
      </c>
      <c r="I27" s="16">
        <v>44665</v>
      </c>
      <c r="J27" s="16">
        <v>44019</v>
      </c>
    </row>
    <row r="29" spans="2:10" x14ac:dyDescent="0.25">
      <c r="B29" s="9"/>
      <c r="C29" s="9"/>
      <c r="D29" s="9"/>
      <c r="E29" s="9"/>
      <c r="F29" s="9"/>
      <c r="G29" s="9"/>
      <c r="H29" s="9"/>
      <c r="I29" s="9"/>
      <c r="J29" s="9"/>
    </row>
    <row r="30" spans="2:10" x14ac:dyDescent="0.25">
      <c r="B30" s="4" t="s">
        <v>3</v>
      </c>
    </row>
    <row r="31" spans="2:10" s="13" customFormat="1" ht="19.7" customHeight="1" x14ac:dyDescent="0.25">
      <c r="B31" s="10"/>
      <c r="C31" s="12">
        <v>2015</v>
      </c>
      <c r="D31" s="11">
        <v>2016</v>
      </c>
      <c r="E31" s="11">
        <v>2017</v>
      </c>
      <c r="F31" s="11">
        <v>2018</v>
      </c>
      <c r="G31" s="11">
        <v>2019</v>
      </c>
      <c r="H31" s="11">
        <v>2020</v>
      </c>
      <c r="I31" s="11">
        <v>2021</v>
      </c>
      <c r="J31" s="11">
        <v>2022</v>
      </c>
    </row>
    <row r="32" spans="2:10" ht="19.7" customHeight="1" x14ac:dyDescent="0.25">
      <c r="B32" s="6" t="s">
        <v>4</v>
      </c>
      <c r="C32" s="8">
        <v>90197</v>
      </c>
      <c r="D32" s="8">
        <v>90092</v>
      </c>
      <c r="E32" s="8">
        <v>90245</v>
      </c>
      <c r="F32" s="8">
        <v>88437</v>
      </c>
      <c r="G32" s="8">
        <v>87814</v>
      </c>
      <c r="H32" s="8">
        <v>88918</v>
      </c>
      <c r="I32" s="8">
        <v>89000</v>
      </c>
      <c r="J32" s="8">
        <v>88133</v>
      </c>
    </row>
    <row r="33" spans="2:10" ht="19.7" customHeight="1" x14ac:dyDescent="0.25">
      <c r="B33" s="6" t="s">
        <v>5</v>
      </c>
      <c r="C33" s="8">
        <v>175931</v>
      </c>
      <c r="D33" s="8">
        <v>178987</v>
      </c>
      <c r="E33" s="8">
        <v>181866</v>
      </c>
      <c r="F33" s="8">
        <v>184833</v>
      </c>
      <c r="G33" s="8">
        <v>186836</v>
      </c>
      <c r="H33" s="8">
        <v>187917</v>
      </c>
      <c r="I33" s="8">
        <v>186885</v>
      </c>
      <c r="J33" s="8">
        <v>185113</v>
      </c>
    </row>
    <row r="34" spans="2:10" ht="19.7" customHeight="1" x14ac:dyDescent="0.25">
      <c r="B34" s="6" t="s">
        <v>39</v>
      </c>
      <c r="C34" s="8">
        <v>47483</v>
      </c>
      <c r="D34" s="8">
        <v>46750</v>
      </c>
      <c r="E34" s="8">
        <v>45970</v>
      </c>
      <c r="F34" s="8">
        <v>45127</v>
      </c>
      <c r="G34" s="8">
        <v>44393</v>
      </c>
      <c r="H34" s="8">
        <v>43996</v>
      </c>
      <c r="I34" s="8">
        <v>43328</v>
      </c>
      <c r="J34" s="8">
        <v>41278</v>
      </c>
    </row>
    <row r="35" spans="2:10" ht="19.7" customHeight="1" x14ac:dyDescent="0.25">
      <c r="B35" s="6" t="s">
        <v>6</v>
      </c>
      <c r="C35" s="8">
        <v>30268</v>
      </c>
      <c r="D35" s="8">
        <v>31908</v>
      </c>
      <c r="E35" s="8">
        <v>32793</v>
      </c>
      <c r="F35" s="8">
        <v>34123</v>
      </c>
      <c r="G35" s="8">
        <v>32635</v>
      </c>
      <c r="H35" s="8">
        <v>32807</v>
      </c>
      <c r="I35" s="8">
        <v>32163</v>
      </c>
      <c r="J35" s="8">
        <v>33285</v>
      </c>
    </row>
    <row r="36" spans="2:10" ht="19.7" customHeight="1" x14ac:dyDescent="0.25">
      <c r="B36" s="6" t="s">
        <v>7</v>
      </c>
      <c r="C36" s="8">
        <v>21217</v>
      </c>
      <c r="D36" s="8">
        <v>21646</v>
      </c>
      <c r="E36" s="8">
        <v>22100</v>
      </c>
      <c r="F36" s="8">
        <v>22297</v>
      </c>
      <c r="G36" s="8">
        <v>22644</v>
      </c>
      <c r="H36" s="8">
        <v>22555</v>
      </c>
      <c r="I36" s="8">
        <v>22524</v>
      </c>
      <c r="J36" s="8">
        <v>22684</v>
      </c>
    </row>
    <row r="37" spans="2:10" ht="24.75" customHeight="1" x14ac:dyDescent="0.25">
      <c r="B37" s="7" t="s">
        <v>37</v>
      </c>
      <c r="C37" s="16">
        <v>365096</v>
      </c>
      <c r="D37" s="16">
        <v>369383</v>
      </c>
      <c r="E37" s="16">
        <v>372974</v>
      </c>
      <c r="F37" s="16">
        <v>374817</v>
      </c>
      <c r="G37" s="16">
        <v>374322</v>
      </c>
      <c r="H37" s="16">
        <v>376193</v>
      </c>
      <c r="I37" s="16">
        <v>373900</v>
      </c>
      <c r="J37" s="16">
        <v>370493</v>
      </c>
    </row>
    <row r="39" spans="2:10" x14ac:dyDescent="0.25">
      <c r="B39" s="4" t="s">
        <v>28</v>
      </c>
    </row>
    <row r="40" spans="2:10" x14ac:dyDescent="0.25">
      <c r="B40" s="1"/>
    </row>
    <row r="41" spans="2:10" x14ac:dyDescent="0.25">
      <c r="B41" s="14" t="s">
        <v>1</v>
      </c>
    </row>
    <row r="42" spans="2:10" s="13" customFormat="1" ht="19.7" customHeight="1" x14ac:dyDescent="0.25">
      <c r="B42" s="14"/>
      <c r="C42" s="12">
        <v>2015</v>
      </c>
      <c r="D42" s="11">
        <v>2016</v>
      </c>
      <c r="E42" s="11">
        <v>2017</v>
      </c>
      <c r="F42" s="11">
        <v>2018</v>
      </c>
      <c r="G42" s="11">
        <v>2019</v>
      </c>
      <c r="H42" s="11">
        <v>2020</v>
      </c>
      <c r="I42" s="11">
        <v>2021</v>
      </c>
      <c r="J42" s="11">
        <v>2022</v>
      </c>
    </row>
    <row r="43" spans="2:10" ht="19.7" customHeight="1" x14ac:dyDescent="0.25">
      <c r="B43" s="6" t="s">
        <v>4</v>
      </c>
      <c r="C43" s="8">
        <v>74032</v>
      </c>
      <c r="D43" s="8">
        <v>73932</v>
      </c>
      <c r="E43" s="8">
        <v>74121</v>
      </c>
      <c r="F43" s="8">
        <v>72641</v>
      </c>
      <c r="G43" s="8">
        <v>72043</v>
      </c>
      <c r="H43" s="8">
        <v>73094</v>
      </c>
      <c r="I43" s="8">
        <v>73482</v>
      </c>
      <c r="J43" s="8">
        <v>72896</v>
      </c>
    </row>
    <row r="44" spans="2:10" ht="19.7" customHeight="1" x14ac:dyDescent="0.25">
      <c r="B44" s="6" t="s">
        <v>5</v>
      </c>
      <c r="C44" s="8">
        <v>127639</v>
      </c>
      <c r="D44" s="8">
        <v>130499</v>
      </c>
      <c r="E44" s="8">
        <v>133240</v>
      </c>
      <c r="F44" s="8">
        <v>136337</v>
      </c>
      <c r="G44" s="8">
        <v>138258</v>
      </c>
      <c r="H44" s="8">
        <v>139269</v>
      </c>
      <c r="I44" s="8">
        <v>138877</v>
      </c>
      <c r="J44" s="8">
        <v>137717</v>
      </c>
    </row>
    <row r="45" spans="2:10" ht="19.7" customHeight="1" x14ac:dyDescent="0.25">
      <c r="B45" s="6" t="s">
        <v>39</v>
      </c>
      <c r="C45" s="8">
        <v>33657</v>
      </c>
      <c r="D45" s="8">
        <v>33393</v>
      </c>
      <c r="E45" s="8">
        <v>33160</v>
      </c>
      <c r="F45" s="8">
        <v>32849</v>
      </c>
      <c r="G45" s="8">
        <v>32573</v>
      </c>
      <c r="H45" s="8">
        <v>32509</v>
      </c>
      <c r="I45" s="8">
        <v>32201</v>
      </c>
      <c r="J45" s="8">
        <v>31026</v>
      </c>
    </row>
    <row r="46" spans="2:10" ht="19.7" customHeight="1" x14ac:dyDescent="0.25">
      <c r="B46" s="6" t="s">
        <v>6</v>
      </c>
      <c r="C46" s="8">
        <v>19404</v>
      </c>
      <c r="D46" s="8">
        <v>20960</v>
      </c>
      <c r="E46" s="8">
        <v>21750</v>
      </c>
      <c r="F46" s="8">
        <v>23046</v>
      </c>
      <c r="G46" s="8">
        <v>22247</v>
      </c>
      <c r="H46" s="8">
        <v>21959</v>
      </c>
      <c r="I46" s="8">
        <v>21719</v>
      </c>
      <c r="J46" s="8">
        <v>23027</v>
      </c>
    </row>
    <row r="47" spans="2:10" ht="19.7" customHeight="1" x14ac:dyDescent="0.25">
      <c r="B47" s="6" t="s">
        <v>7</v>
      </c>
      <c r="C47" s="8">
        <v>13935</v>
      </c>
      <c r="D47" s="8">
        <v>14418</v>
      </c>
      <c r="E47" s="8">
        <v>14925</v>
      </c>
      <c r="F47" s="8">
        <v>15135</v>
      </c>
      <c r="G47" s="8">
        <v>15518</v>
      </c>
      <c r="H47" s="8">
        <v>15469</v>
      </c>
      <c r="I47" s="8">
        <v>15567</v>
      </c>
      <c r="J47" s="8">
        <v>15837</v>
      </c>
    </row>
    <row r="48" spans="2:10" ht="27" customHeight="1" x14ac:dyDescent="0.25">
      <c r="B48" s="7" t="s">
        <v>35</v>
      </c>
      <c r="C48" s="16">
        <v>268667</v>
      </c>
      <c r="D48" s="16">
        <v>273202</v>
      </c>
      <c r="E48" s="16">
        <v>277196</v>
      </c>
      <c r="F48" s="16">
        <v>280008</v>
      </c>
      <c r="G48" s="16">
        <v>280639</v>
      </c>
      <c r="H48" s="16">
        <v>282300</v>
      </c>
      <c r="I48" s="16">
        <v>281846</v>
      </c>
      <c r="J48" s="16">
        <v>280503</v>
      </c>
    </row>
    <row r="50" spans="2:10" x14ac:dyDescent="0.25">
      <c r="B50" s="15"/>
      <c r="C50" s="15"/>
      <c r="D50" s="15"/>
      <c r="E50" s="15"/>
      <c r="F50" s="15"/>
      <c r="G50" s="15"/>
      <c r="H50" s="15"/>
    </row>
    <row r="51" spans="2:10" x14ac:dyDescent="0.25">
      <c r="B51" s="4" t="s">
        <v>2</v>
      </c>
    </row>
    <row r="52" spans="2:10" s="13" customFormat="1" ht="19.7" customHeight="1" x14ac:dyDescent="0.25">
      <c r="C52" s="12">
        <v>2015</v>
      </c>
      <c r="D52" s="11">
        <v>2016</v>
      </c>
      <c r="E52" s="11">
        <v>2017</v>
      </c>
      <c r="F52" s="11">
        <v>2018</v>
      </c>
      <c r="G52" s="11">
        <v>2019</v>
      </c>
      <c r="H52" s="11">
        <v>2020</v>
      </c>
      <c r="I52" s="11">
        <v>2021</v>
      </c>
      <c r="J52" s="11">
        <v>2022</v>
      </c>
    </row>
    <row r="53" spans="2:10" ht="19.7" customHeight="1" x14ac:dyDescent="0.25">
      <c r="B53" s="6" t="s">
        <v>4</v>
      </c>
      <c r="C53" s="8">
        <v>10251</v>
      </c>
      <c r="D53" s="8">
        <v>10242</v>
      </c>
      <c r="E53" s="8">
        <v>10243</v>
      </c>
      <c r="F53" s="8">
        <v>10160</v>
      </c>
      <c r="G53" s="8">
        <v>10163</v>
      </c>
      <c r="H53" s="8">
        <v>10089</v>
      </c>
      <c r="I53" s="8">
        <v>9933</v>
      </c>
      <c r="J53" s="8">
        <v>9759</v>
      </c>
    </row>
    <row r="54" spans="2:10" ht="19.7" customHeight="1" x14ac:dyDescent="0.25">
      <c r="B54" s="6" t="s">
        <v>5</v>
      </c>
      <c r="C54" s="8">
        <v>21917</v>
      </c>
      <c r="D54" s="8">
        <v>22208</v>
      </c>
      <c r="E54" s="8">
        <v>22500</v>
      </c>
      <c r="F54" s="8">
        <v>22496</v>
      </c>
      <c r="G54" s="8">
        <v>22618</v>
      </c>
      <c r="H54" s="8">
        <v>22758</v>
      </c>
      <c r="I54" s="8">
        <v>22613</v>
      </c>
      <c r="J54" s="8">
        <v>22534</v>
      </c>
    </row>
    <row r="55" spans="2:10" ht="19.7" customHeight="1" x14ac:dyDescent="0.25">
      <c r="B55" s="6" t="s">
        <v>39</v>
      </c>
      <c r="C55" s="8">
        <v>3122</v>
      </c>
      <c r="D55" s="8">
        <v>3123</v>
      </c>
      <c r="E55" s="8">
        <v>3091</v>
      </c>
      <c r="F55" s="8">
        <v>3004</v>
      </c>
      <c r="G55" s="8">
        <v>2966</v>
      </c>
      <c r="H55" s="8">
        <v>2909</v>
      </c>
      <c r="I55" s="8">
        <v>2921</v>
      </c>
      <c r="J55" s="8">
        <v>2766</v>
      </c>
    </row>
    <row r="56" spans="2:10" ht="19.7" customHeight="1" x14ac:dyDescent="0.25">
      <c r="B56" s="6" t="s">
        <v>6</v>
      </c>
      <c r="C56" s="8">
        <v>2703</v>
      </c>
      <c r="D56" s="8">
        <v>2624</v>
      </c>
      <c r="E56" s="8">
        <v>2657</v>
      </c>
      <c r="F56" s="8">
        <v>2469</v>
      </c>
      <c r="G56" s="8">
        <v>2161</v>
      </c>
      <c r="H56" s="8">
        <v>2683</v>
      </c>
      <c r="I56" s="8">
        <v>2491</v>
      </c>
      <c r="J56" s="8">
        <v>2392</v>
      </c>
    </row>
    <row r="57" spans="2:10" ht="19.7" customHeight="1" x14ac:dyDescent="0.25">
      <c r="B57" s="6" t="s">
        <v>7</v>
      </c>
      <c r="C57" s="8">
        <v>2931</v>
      </c>
      <c r="D57" s="8">
        <v>2986</v>
      </c>
      <c r="E57" s="8">
        <v>3078</v>
      </c>
      <c r="F57" s="8">
        <v>3104</v>
      </c>
      <c r="G57" s="8">
        <v>3172</v>
      </c>
      <c r="H57" s="8">
        <v>3205</v>
      </c>
      <c r="I57" s="8">
        <v>3208</v>
      </c>
      <c r="J57" s="8">
        <v>3176</v>
      </c>
    </row>
    <row r="58" spans="2:10" ht="21" customHeight="1" x14ac:dyDescent="0.25">
      <c r="B58" s="7" t="s">
        <v>36</v>
      </c>
      <c r="C58" s="16">
        <v>40924</v>
      </c>
      <c r="D58" s="16">
        <v>41183</v>
      </c>
      <c r="E58" s="16">
        <v>41569</v>
      </c>
      <c r="F58" s="16">
        <v>41233</v>
      </c>
      <c r="G58" s="16">
        <v>41080</v>
      </c>
      <c r="H58" s="16">
        <v>41644</v>
      </c>
      <c r="I58" s="16">
        <v>41166</v>
      </c>
      <c r="J58" s="16">
        <v>40627</v>
      </c>
    </row>
    <row r="60" spans="2:10" x14ac:dyDescent="0.25">
      <c r="B60" s="15"/>
      <c r="C60" s="15"/>
      <c r="D60" s="15"/>
      <c r="E60" s="15"/>
      <c r="F60" s="15"/>
      <c r="G60" s="15"/>
      <c r="H60" s="15"/>
      <c r="I60" s="15"/>
      <c r="J60" s="15"/>
    </row>
    <row r="61" spans="2:10" x14ac:dyDescent="0.25">
      <c r="B61" s="4" t="s">
        <v>3</v>
      </c>
    </row>
    <row r="62" spans="2:10" s="13" customFormat="1" ht="19.7" customHeight="1" x14ac:dyDescent="0.25">
      <c r="B62" s="10"/>
      <c r="C62" s="12">
        <v>2015</v>
      </c>
      <c r="D62" s="11">
        <v>2016</v>
      </c>
      <c r="E62" s="11">
        <v>2017</v>
      </c>
      <c r="F62" s="11">
        <v>2018</v>
      </c>
      <c r="G62" s="11">
        <v>2019</v>
      </c>
      <c r="H62" s="11">
        <v>2020</v>
      </c>
      <c r="I62" s="11">
        <v>2021</v>
      </c>
      <c r="J62" s="11">
        <v>2022</v>
      </c>
    </row>
    <row r="63" spans="2:10" ht="19.7" customHeight="1" x14ac:dyDescent="0.25">
      <c r="B63" s="6" t="s">
        <v>4</v>
      </c>
      <c r="C63" s="8">
        <v>84283</v>
      </c>
      <c r="D63" s="8">
        <v>84174</v>
      </c>
      <c r="E63" s="8">
        <v>84364</v>
      </c>
      <c r="F63" s="8">
        <v>82801</v>
      </c>
      <c r="G63" s="8">
        <v>82206</v>
      </c>
      <c r="H63" s="8">
        <v>83183</v>
      </c>
      <c r="I63" s="8">
        <v>83415</v>
      </c>
      <c r="J63" s="8">
        <v>82655</v>
      </c>
    </row>
    <row r="64" spans="2:10" ht="19.7" customHeight="1" x14ac:dyDescent="0.25">
      <c r="B64" s="6" t="s">
        <v>5</v>
      </c>
      <c r="C64" s="8">
        <v>149556</v>
      </c>
      <c r="D64" s="8">
        <v>152707</v>
      </c>
      <c r="E64" s="8">
        <v>155740</v>
      </c>
      <c r="F64" s="8">
        <v>158833</v>
      </c>
      <c r="G64" s="8">
        <v>160876</v>
      </c>
      <c r="H64" s="8">
        <v>162027</v>
      </c>
      <c r="I64" s="8">
        <v>161490</v>
      </c>
      <c r="J64" s="8">
        <v>160251</v>
      </c>
    </row>
    <row r="65" spans="2:10" ht="19.7" customHeight="1" x14ac:dyDescent="0.25">
      <c r="B65" s="6" t="s">
        <v>39</v>
      </c>
      <c r="C65" s="8">
        <v>36779</v>
      </c>
      <c r="D65" s="8">
        <v>36516</v>
      </c>
      <c r="E65" s="8">
        <v>36251</v>
      </c>
      <c r="F65" s="8">
        <v>35853</v>
      </c>
      <c r="G65" s="8">
        <v>35539</v>
      </c>
      <c r="H65" s="8">
        <v>35418</v>
      </c>
      <c r="I65" s="8">
        <v>35122</v>
      </c>
      <c r="J65" s="8">
        <v>33792</v>
      </c>
    </row>
    <row r="66" spans="2:10" ht="19.7" customHeight="1" x14ac:dyDescent="0.25">
      <c r="B66" s="6" t="s">
        <v>6</v>
      </c>
      <c r="C66" s="8">
        <v>22107</v>
      </c>
      <c r="D66" s="8">
        <v>23584</v>
      </c>
      <c r="E66" s="8">
        <v>24407</v>
      </c>
      <c r="F66" s="8">
        <v>25515</v>
      </c>
      <c r="G66" s="8">
        <v>24408</v>
      </c>
      <c r="H66" s="8">
        <v>24642</v>
      </c>
      <c r="I66" s="8">
        <v>24210</v>
      </c>
      <c r="J66" s="8">
        <v>25419</v>
      </c>
    </row>
    <row r="67" spans="2:10" ht="19.7" customHeight="1" x14ac:dyDescent="0.25">
      <c r="B67" s="6" t="s">
        <v>7</v>
      </c>
      <c r="C67" s="8">
        <v>16866</v>
      </c>
      <c r="D67" s="8">
        <v>17404</v>
      </c>
      <c r="E67" s="8">
        <v>18003</v>
      </c>
      <c r="F67" s="8">
        <v>18239</v>
      </c>
      <c r="G67" s="8">
        <v>18690</v>
      </c>
      <c r="H67" s="8">
        <v>18674</v>
      </c>
      <c r="I67" s="8">
        <v>18775</v>
      </c>
      <c r="J67" s="8">
        <v>19013</v>
      </c>
    </row>
    <row r="68" spans="2:10" ht="24.75" customHeight="1" x14ac:dyDescent="0.25">
      <c r="B68" s="7" t="s">
        <v>37</v>
      </c>
      <c r="C68" s="16">
        <v>309591</v>
      </c>
      <c r="D68" s="16">
        <v>314385</v>
      </c>
      <c r="E68" s="16">
        <v>318765</v>
      </c>
      <c r="F68" s="16">
        <v>321241</v>
      </c>
      <c r="G68" s="16">
        <v>321719</v>
      </c>
      <c r="H68" s="16">
        <v>323944</v>
      </c>
      <c r="I68" s="16">
        <v>323012</v>
      </c>
      <c r="J68" s="16">
        <v>321130</v>
      </c>
    </row>
    <row r="70" spans="2:10" x14ac:dyDescent="0.25">
      <c r="B70" s="4" t="s">
        <v>27</v>
      </c>
    </row>
    <row r="71" spans="2:10" x14ac:dyDescent="0.25">
      <c r="B71" s="1"/>
    </row>
    <row r="72" spans="2:10" x14ac:dyDescent="0.25">
      <c r="B72" s="14" t="s">
        <v>1</v>
      </c>
    </row>
    <row r="73" spans="2:10" s="13" customFormat="1" ht="19.7" customHeight="1" x14ac:dyDescent="0.25">
      <c r="B73" s="14"/>
      <c r="C73" s="12">
        <v>2015</v>
      </c>
      <c r="D73" s="11">
        <v>2016</v>
      </c>
      <c r="E73" s="11">
        <v>2017</v>
      </c>
      <c r="F73" s="11">
        <v>2018</v>
      </c>
      <c r="G73" s="11">
        <v>2019</v>
      </c>
      <c r="H73" s="11">
        <v>2020</v>
      </c>
      <c r="I73" s="11">
        <v>2021</v>
      </c>
      <c r="J73" s="11">
        <v>2022</v>
      </c>
    </row>
    <row r="74" spans="2:10" ht="19.7" customHeight="1" x14ac:dyDescent="0.25">
      <c r="B74" s="6" t="s">
        <v>4</v>
      </c>
      <c r="C74" s="8">
        <v>5607</v>
      </c>
      <c r="D74" s="8">
        <v>5615</v>
      </c>
      <c r="E74" s="8">
        <v>5562</v>
      </c>
      <c r="F74" s="8">
        <v>5325</v>
      </c>
      <c r="G74" s="8">
        <v>5305</v>
      </c>
      <c r="H74" s="8">
        <v>5394</v>
      </c>
      <c r="I74" s="8">
        <v>5233</v>
      </c>
      <c r="J74" s="8">
        <v>5146</v>
      </c>
    </row>
    <row r="75" spans="2:10" ht="19.7" customHeight="1" x14ac:dyDescent="0.25">
      <c r="B75" s="6" t="s">
        <v>5</v>
      </c>
      <c r="C75" s="8">
        <v>24482</v>
      </c>
      <c r="D75" s="8">
        <v>24367</v>
      </c>
      <c r="E75" s="8">
        <v>24232</v>
      </c>
      <c r="F75" s="8">
        <v>24074</v>
      </c>
      <c r="G75" s="8">
        <v>24026</v>
      </c>
      <c r="H75" s="8">
        <v>23958</v>
      </c>
      <c r="I75" s="8">
        <v>23510</v>
      </c>
      <c r="J75" s="8">
        <v>23016</v>
      </c>
    </row>
    <row r="76" spans="2:10" ht="19.7" customHeight="1" x14ac:dyDescent="0.25">
      <c r="B76" s="6" t="s">
        <v>39</v>
      </c>
      <c r="C76" s="8">
        <v>9978</v>
      </c>
      <c r="D76" s="8">
        <v>9516</v>
      </c>
      <c r="E76" s="8">
        <v>9026</v>
      </c>
      <c r="F76" s="8">
        <v>8608</v>
      </c>
      <c r="G76" s="8">
        <v>8205</v>
      </c>
      <c r="H76" s="8">
        <v>7947</v>
      </c>
      <c r="I76" s="8">
        <v>7610</v>
      </c>
      <c r="J76" s="8">
        <v>6948</v>
      </c>
    </row>
    <row r="77" spans="2:10" ht="19.7" customHeight="1" x14ac:dyDescent="0.25">
      <c r="B77" s="6" t="s">
        <v>6</v>
      </c>
      <c r="C77" s="8">
        <v>7960</v>
      </c>
      <c r="D77" s="8">
        <v>8121</v>
      </c>
      <c r="E77" s="8">
        <v>8183</v>
      </c>
      <c r="F77" s="8">
        <v>8416</v>
      </c>
      <c r="G77" s="8">
        <v>8060</v>
      </c>
      <c r="H77" s="8">
        <v>7954</v>
      </c>
      <c r="I77" s="8">
        <v>7765</v>
      </c>
      <c r="J77" s="8">
        <v>7656</v>
      </c>
    </row>
    <row r="78" spans="2:10" ht="19.7" customHeight="1" x14ac:dyDescent="0.25">
      <c r="B78" s="6" t="s">
        <v>7</v>
      </c>
      <c r="C78" s="8">
        <v>3837</v>
      </c>
      <c r="D78" s="8">
        <v>3740</v>
      </c>
      <c r="E78" s="8">
        <v>3595</v>
      </c>
      <c r="F78" s="8">
        <v>3550</v>
      </c>
      <c r="G78" s="8">
        <v>3466</v>
      </c>
      <c r="H78" s="8">
        <v>3407</v>
      </c>
      <c r="I78" s="8">
        <v>3271</v>
      </c>
      <c r="J78" s="8">
        <v>3205</v>
      </c>
    </row>
    <row r="79" spans="2:10" ht="27" customHeight="1" x14ac:dyDescent="0.25">
      <c r="B79" s="7" t="s">
        <v>35</v>
      </c>
      <c r="C79" s="16">
        <v>51864</v>
      </c>
      <c r="D79" s="16">
        <v>51359</v>
      </c>
      <c r="E79" s="16">
        <v>50598</v>
      </c>
      <c r="F79" s="16">
        <v>49973</v>
      </c>
      <c r="G79" s="16">
        <v>49062</v>
      </c>
      <c r="H79" s="16">
        <v>48660</v>
      </c>
      <c r="I79" s="16">
        <v>47389</v>
      </c>
      <c r="J79" s="16">
        <v>45971</v>
      </c>
    </row>
    <row r="81" spans="2:10" x14ac:dyDescent="0.25">
      <c r="B81" s="15"/>
      <c r="C81" s="15"/>
      <c r="D81" s="15"/>
      <c r="E81" s="15"/>
      <c r="F81" s="15"/>
      <c r="G81" s="15"/>
      <c r="H81" s="15"/>
    </row>
    <row r="82" spans="2:10" x14ac:dyDescent="0.25">
      <c r="B82" s="4" t="s">
        <v>2</v>
      </c>
    </row>
    <row r="83" spans="2:10" s="13" customFormat="1" ht="19.7" customHeight="1" x14ac:dyDescent="0.25">
      <c r="C83" s="12">
        <v>2015</v>
      </c>
      <c r="D83" s="11">
        <v>2016</v>
      </c>
      <c r="E83" s="11">
        <v>2017</v>
      </c>
      <c r="F83" s="11">
        <v>2018</v>
      </c>
      <c r="G83" s="11">
        <v>2019</v>
      </c>
      <c r="H83" s="11">
        <v>2020</v>
      </c>
      <c r="I83" s="11">
        <v>2021</v>
      </c>
      <c r="J83" s="11">
        <v>2022</v>
      </c>
    </row>
    <row r="84" spans="2:10" ht="19.7" customHeight="1" x14ac:dyDescent="0.25">
      <c r="B84" s="6" t="s">
        <v>4</v>
      </c>
      <c r="C84" s="8">
        <v>307</v>
      </c>
      <c r="D84" s="8">
        <v>303</v>
      </c>
      <c r="E84" s="8">
        <v>319</v>
      </c>
      <c r="F84" s="8">
        <v>311</v>
      </c>
      <c r="G84" s="8">
        <v>303</v>
      </c>
      <c r="H84" s="8">
        <v>341</v>
      </c>
      <c r="I84" s="8">
        <v>352</v>
      </c>
      <c r="J84" s="8">
        <v>332</v>
      </c>
    </row>
    <row r="85" spans="2:10" ht="19.7" customHeight="1" x14ac:dyDescent="0.25">
      <c r="B85" s="6" t="s">
        <v>5</v>
      </c>
      <c r="C85" s="8">
        <v>1893</v>
      </c>
      <c r="D85" s="8">
        <v>1913</v>
      </c>
      <c r="E85" s="8">
        <v>1894</v>
      </c>
      <c r="F85" s="8">
        <v>1926</v>
      </c>
      <c r="G85" s="8">
        <v>1934</v>
      </c>
      <c r="H85" s="8">
        <v>1932</v>
      </c>
      <c r="I85" s="8">
        <v>1885</v>
      </c>
      <c r="J85" s="8">
        <v>1846</v>
      </c>
    </row>
    <row r="86" spans="2:10" ht="19.7" customHeight="1" x14ac:dyDescent="0.25">
      <c r="B86" s="6" t="s">
        <v>39</v>
      </c>
      <c r="C86" s="8">
        <v>726</v>
      </c>
      <c r="D86" s="8">
        <v>718</v>
      </c>
      <c r="E86" s="8">
        <v>693</v>
      </c>
      <c r="F86" s="8">
        <v>666</v>
      </c>
      <c r="G86" s="8">
        <v>649</v>
      </c>
      <c r="H86" s="8">
        <v>631</v>
      </c>
      <c r="I86" s="8">
        <v>596</v>
      </c>
      <c r="J86" s="8">
        <v>538</v>
      </c>
    </row>
    <row r="87" spans="2:10" ht="19.7" customHeight="1" x14ac:dyDescent="0.25">
      <c r="B87" s="6" t="s">
        <v>6</v>
      </c>
      <c r="C87" s="8">
        <v>201</v>
      </c>
      <c r="D87" s="8">
        <v>203</v>
      </c>
      <c r="E87" s="8">
        <v>203</v>
      </c>
      <c r="F87" s="8">
        <v>192</v>
      </c>
      <c r="G87" s="8">
        <v>167</v>
      </c>
      <c r="H87" s="8">
        <v>211</v>
      </c>
      <c r="I87" s="8">
        <v>188</v>
      </c>
      <c r="J87" s="8">
        <v>210</v>
      </c>
    </row>
    <row r="88" spans="2:10" ht="19.7" customHeight="1" x14ac:dyDescent="0.25">
      <c r="B88" s="6" t="s">
        <v>7</v>
      </c>
      <c r="C88" s="8">
        <v>514</v>
      </c>
      <c r="D88" s="8">
        <v>502</v>
      </c>
      <c r="E88" s="8">
        <v>502</v>
      </c>
      <c r="F88" s="8">
        <v>508</v>
      </c>
      <c r="G88" s="8">
        <v>488</v>
      </c>
      <c r="H88" s="8">
        <v>474</v>
      </c>
      <c r="I88" s="8">
        <v>478</v>
      </c>
      <c r="J88" s="8">
        <v>466</v>
      </c>
    </row>
    <row r="89" spans="2:10" ht="21" customHeight="1" x14ac:dyDescent="0.25">
      <c r="B89" s="7" t="s">
        <v>36</v>
      </c>
      <c r="C89" s="16">
        <v>3641</v>
      </c>
      <c r="D89" s="16">
        <v>3639</v>
      </c>
      <c r="E89" s="16">
        <v>3611</v>
      </c>
      <c r="F89" s="16">
        <v>3603</v>
      </c>
      <c r="G89" s="16">
        <v>3541</v>
      </c>
      <c r="H89" s="16">
        <v>3589</v>
      </c>
      <c r="I89" s="16">
        <v>3499</v>
      </c>
      <c r="J89" s="16">
        <v>3392</v>
      </c>
    </row>
    <row r="91" spans="2:10" x14ac:dyDescent="0.25">
      <c r="B91" s="15"/>
      <c r="C91" s="15"/>
      <c r="D91" s="15"/>
      <c r="E91" s="15"/>
      <c r="F91" s="15"/>
      <c r="G91" s="15"/>
      <c r="H91" s="15"/>
      <c r="I91" s="15"/>
      <c r="J91" s="15"/>
    </row>
    <row r="92" spans="2:10" x14ac:dyDescent="0.25">
      <c r="B92" s="4" t="s">
        <v>3</v>
      </c>
    </row>
    <row r="93" spans="2:10" s="13" customFormat="1" ht="19.7" customHeight="1" x14ac:dyDescent="0.25">
      <c r="B93" s="10"/>
      <c r="C93" s="12">
        <v>2015</v>
      </c>
      <c r="D93" s="11">
        <v>2016</v>
      </c>
      <c r="E93" s="11">
        <v>2017</v>
      </c>
      <c r="F93" s="11">
        <v>2018</v>
      </c>
      <c r="G93" s="11">
        <v>2019</v>
      </c>
      <c r="H93" s="11">
        <v>2020</v>
      </c>
      <c r="I93" s="11">
        <v>2021</v>
      </c>
      <c r="J93" s="11">
        <v>2022</v>
      </c>
    </row>
    <row r="94" spans="2:10" ht="19.7" customHeight="1" x14ac:dyDescent="0.25">
      <c r="B94" s="6" t="s">
        <v>4</v>
      </c>
      <c r="C94" s="8">
        <v>5914</v>
      </c>
      <c r="D94" s="8">
        <v>5918</v>
      </c>
      <c r="E94" s="8">
        <v>5881</v>
      </c>
      <c r="F94" s="8">
        <v>5636</v>
      </c>
      <c r="G94" s="8">
        <v>5608</v>
      </c>
      <c r="H94" s="8">
        <v>5735</v>
      </c>
      <c r="I94" s="8">
        <v>5585</v>
      </c>
      <c r="J94" s="8">
        <v>5478</v>
      </c>
    </row>
    <row r="95" spans="2:10" ht="19.7" customHeight="1" x14ac:dyDescent="0.25">
      <c r="B95" s="6" t="s">
        <v>5</v>
      </c>
      <c r="C95" s="8">
        <v>26375</v>
      </c>
      <c r="D95" s="8">
        <v>26280</v>
      </c>
      <c r="E95" s="8">
        <v>26126</v>
      </c>
      <c r="F95" s="8">
        <v>26000</v>
      </c>
      <c r="G95" s="8">
        <v>25960</v>
      </c>
      <c r="H95" s="8">
        <v>25890</v>
      </c>
      <c r="I95" s="8">
        <v>25395</v>
      </c>
      <c r="J95" s="8">
        <v>24862</v>
      </c>
    </row>
    <row r="96" spans="2:10" ht="19.7" customHeight="1" x14ac:dyDescent="0.25">
      <c r="B96" s="6" t="s">
        <v>39</v>
      </c>
      <c r="C96" s="8">
        <v>10704</v>
      </c>
      <c r="D96" s="8">
        <v>10234</v>
      </c>
      <c r="E96" s="8">
        <v>9719</v>
      </c>
      <c r="F96" s="8">
        <v>9274</v>
      </c>
      <c r="G96" s="8">
        <v>8854</v>
      </c>
      <c r="H96" s="8">
        <v>8578</v>
      </c>
      <c r="I96" s="8">
        <v>8206</v>
      </c>
      <c r="J96" s="8">
        <v>7486</v>
      </c>
    </row>
    <row r="97" spans="2:10" ht="19.7" customHeight="1" x14ac:dyDescent="0.25">
      <c r="B97" s="6" t="s">
        <v>6</v>
      </c>
      <c r="C97" s="8">
        <v>8161</v>
      </c>
      <c r="D97" s="8">
        <v>8324</v>
      </c>
      <c r="E97" s="8">
        <v>8386</v>
      </c>
      <c r="F97" s="8">
        <v>8608</v>
      </c>
      <c r="G97" s="8">
        <v>8227</v>
      </c>
      <c r="H97" s="8">
        <v>8165</v>
      </c>
      <c r="I97" s="8">
        <v>7953</v>
      </c>
      <c r="J97" s="8">
        <v>7866</v>
      </c>
    </row>
    <row r="98" spans="2:10" ht="19.7" customHeight="1" x14ac:dyDescent="0.25">
      <c r="B98" s="6" t="s">
        <v>7</v>
      </c>
      <c r="C98" s="8">
        <v>4351</v>
      </c>
      <c r="D98" s="8">
        <v>4242</v>
      </c>
      <c r="E98" s="8">
        <v>4097</v>
      </c>
      <c r="F98" s="8">
        <v>4058</v>
      </c>
      <c r="G98" s="8">
        <v>3954</v>
      </c>
      <c r="H98" s="8">
        <v>3881</v>
      </c>
      <c r="I98" s="8">
        <v>3749</v>
      </c>
      <c r="J98" s="8">
        <v>3671</v>
      </c>
    </row>
    <row r="99" spans="2:10" ht="24.75" customHeight="1" x14ac:dyDescent="0.25">
      <c r="B99" s="7" t="s">
        <v>37</v>
      </c>
      <c r="C99" s="16">
        <v>55505</v>
      </c>
      <c r="D99" s="16">
        <v>54998</v>
      </c>
      <c r="E99" s="16">
        <v>54209</v>
      </c>
      <c r="F99" s="16">
        <v>53576</v>
      </c>
      <c r="G99" s="16">
        <v>52603</v>
      </c>
      <c r="H99" s="16">
        <v>52249</v>
      </c>
      <c r="I99" s="16">
        <v>50888</v>
      </c>
      <c r="J99" s="16">
        <v>49363</v>
      </c>
    </row>
  </sheetData>
  <mergeCells count="2">
    <mergeCell ref="C2:J2"/>
    <mergeCell ref="C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5"/>
  </sheetPr>
  <dimension ref="B2:R77"/>
  <sheetViews>
    <sheetView topLeftCell="B1" zoomScaleNormal="100" workbookViewId="0">
      <selection activeCell="B1" sqref="B1"/>
    </sheetView>
  </sheetViews>
  <sheetFormatPr baseColWidth="10" defaultRowHeight="15" x14ac:dyDescent="0.25"/>
  <cols>
    <col min="1" max="1" width="2.7109375" customWidth="1"/>
    <col min="2" max="2" width="57.28515625" customWidth="1"/>
    <col min="3" max="9" width="15.7109375" customWidth="1"/>
    <col min="10" max="10" width="18" customWidth="1"/>
    <col min="11" max="11" width="19.85546875" customWidth="1"/>
    <col min="12" max="18" width="15.7109375" customWidth="1"/>
    <col min="19" max="20" width="11.42578125" customWidth="1"/>
  </cols>
  <sheetData>
    <row r="2" spans="2:18" ht="43.5" customHeight="1" x14ac:dyDescent="0.25">
      <c r="C2" s="20" t="s">
        <v>24</v>
      </c>
      <c r="D2" s="20"/>
      <c r="E2" s="20"/>
      <c r="F2" s="20"/>
      <c r="G2" s="20"/>
      <c r="H2" s="20"/>
      <c r="I2" s="20"/>
      <c r="J2" s="20"/>
      <c r="K2" s="20"/>
      <c r="L2" s="20"/>
      <c r="M2" s="20"/>
      <c r="N2" s="20"/>
      <c r="O2" s="20"/>
      <c r="P2" s="20"/>
      <c r="Q2" s="20"/>
      <c r="R2" s="20"/>
    </row>
    <row r="4" spans="2:18" x14ac:dyDescent="0.25">
      <c r="C4" s="3" t="s">
        <v>50</v>
      </c>
      <c r="D4" s="3"/>
      <c r="E4" s="3"/>
      <c r="F4" s="3"/>
      <c r="G4" s="3"/>
      <c r="H4" s="3"/>
      <c r="I4" s="3"/>
      <c r="J4" s="3"/>
      <c r="K4" s="3"/>
    </row>
    <row r="5" spans="2:18" x14ac:dyDescent="0.25">
      <c r="C5" s="19" t="s">
        <v>48</v>
      </c>
      <c r="D5" s="19"/>
      <c r="E5" s="19"/>
      <c r="F5" s="19"/>
      <c r="G5" s="19"/>
      <c r="H5" s="19"/>
      <c r="I5" s="19"/>
      <c r="J5" s="19"/>
      <c r="K5" s="3"/>
    </row>
    <row r="6" spans="2:18" x14ac:dyDescent="0.25">
      <c r="B6" s="4" t="s">
        <v>26</v>
      </c>
    </row>
    <row r="7" spans="2:18" ht="19.7" customHeight="1" x14ac:dyDescent="0.25">
      <c r="B7" s="4" t="s">
        <v>1</v>
      </c>
      <c r="C7" s="12">
        <v>2015</v>
      </c>
      <c r="D7" s="11">
        <v>2016</v>
      </c>
      <c r="E7" s="11">
        <v>2017</v>
      </c>
      <c r="F7" s="11">
        <v>2018</v>
      </c>
      <c r="G7" s="11">
        <v>2019</v>
      </c>
      <c r="H7" s="11">
        <v>2020</v>
      </c>
      <c r="I7" s="11">
        <v>2021</v>
      </c>
      <c r="J7" s="11">
        <v>2022</v>
      </c>
    </row>
    <row r="8" spans="2:18" ht="19.7" customHeight="1" x14ac:dyDescent="0.25">
      <c r="B8" s="6" t="s">
        <v>8</v>
      </c>
      <c r="C8" s="8">
        <v>354484</v>
      </c>
      <c r="D8" s="8">
        <v>358474</v>
      </c>
      <c r="E8" s="8">
        <v>361939</v>
      </c>
      <c r="F8" s="8">
        <v>361945</v>
      </c>
      <c r="G8" s="8">
        <v>358338</v>
      </c>
      <c r="H8" s="8">
        <v>357281</v>
      </c>
      <c r="I8" s="8">
        <v>354355</v>
      </c>
      <c r="J8" s="8">
        <v>351766</v>
      </c>
    </row>
    <row r="9" spans="2:18" ht="19.7" customHeight="1" x14ac:dyDescent="0.25">
      <c r="B9" s="6" t="s">
        <v>6</v>
      </c>
      <c r="C9" s="8">
        <v>18992</v>
      </c>
      <c r="D9" s="8">
        <v>18986</v>
      </c>
      <c r="E9" s="8">
        <v>19737</v>
      </c>
      <c r="F9" s="8">
        <v>20213</v>
      </c>
      <c r="G9" s="8">
        <v>20554</v>
      </c>
      <c r="H9" s="8">
        <v>21744</v>
      </c>
      <c r="I9" s="8">
        <v>21291</v>
      </c>
      <c r="J9" s="8">
        <v>21477</v>
      </c>
    </row>
    <row r="10" spans="2:18" ht="19.7" customHeight="1" x14ac:dyDescent="0.25">
      <c r="B10" s="6" t="s">
        <v>9</v>
      </c>
      <c r="C10" s="8">
        <v>8959</v>
      </c>
      <c r="D10" s="8">
        <v>9018</v>
      </c>
      <c r="E10" s="8">
        <v>8979</v>
      </c>
      <c r="F10" s="8">
        <v>8990</v>
      </c>
      <c r="G10" s="8">
        <v>8959</v>
      </c>
      <c r="H10" s="8">
        <v>8933</v>
      </c>
      <c r="I10" s="8">
        <v>8936</v>
      </c>
      <c r="J10" s="8">
        <v>8877</v>
      </c>
    </row>
    <row r="11" spans="2:18" ht="19.7" customHeight="1" x14ac:dyDescent="0.25">
      <c r="B11" s="6" t="s">
        <v>7</v>
      </c>
      <c r="C11" s="8">
        <v>3965</v>
      </c>
      <c r="D11" s="8">
        <v>4113</v>
      </c>
      <c r="E11" s="8">
        <v>4209</v>
      </c>
      <c r="F11" s="8">
        <v>4380</v>
      </c>
      <c r="G11" s="8">
        <v>4527</v>
      </c>
      <c r="H11" s="8">
        <v>4617</v>
      </c>
      <c r="I11" s="8">
        <v>4722</v>
      </c>
      <c r="J11" s="8">
        <v>4919</v>
      </c>
    </row>
    <row r="12" spans="2:18" ht="27" customHeight="1" x14ac:dyDescent="0.25">
      <c r="B12" s="7" t="s">
        <v>32</v>
      </c>
      <c r="C12" s="16">
        <v>386400</v>
      </c>
      <c r="D12" s="16">
        <v>390591</v>
      </c>
      <c r="E12" s="16">
        <v>394864</v>
      </c>
      <c r="F12" s="16">
        <v>395528</v>
      </c>
      <c r="G12" s="16">
        <v>392378</v>
      </c>
      <c r="H12" s="16">
        <v>392575</v>
      </c>
      <c r="I12" s="16">
        <v>389304</v>
      </c>
      <c r="J12" s="16">
        <v>387039</v>
      </c>
    </row>
    <row r="15" spans="2:18" ht="19.7" customHeight="1" x14ac:dyDescent="0.25">
      <c r="B15" s="4" t="s">
        <v>2</v>
      </c>
      <c r="C15" s="12">
        <v>2015</v>
      </c>
      <c r="D15" s="11">
        <v>2016</v>
      </c>
      <c r="E15" s="11">
        <v>2017</v>
      </c>
      <c r="F15" s="11">
        <v>2018</v>
      </c>
      <c r="G15" s="11">
        <v>2019</v>
      </c>
      <c r="H15" s="11">
        <v>2020</v>
      </c>
      <c r="I15" s="11">
        <v>2021</v>
      </c>
      <c r="J15" s="11">
        <v>2022</v>
      </c>
    </row>
    <row r="16" spans="2:18" ht="19.7" customHeight="1" x14ac:dyDescent="0.25">
      <c r="B16" s="6" t="s">
        <v>8</v>
      </c>
      <c r="C16" s="8">
        <v>89589</v>
      </c>
      <c r="D16" s="8">
        <v>90246</v>
      </c>
      <c r="E16" s="8">
        <v>90795</v>
      </c>
      <c r="F16" s="8">
        <v>90805</v>
      </c>
      <c r="G16" s="8">
        <v>90526</v>
      </c>
      <c r="H16" s="8">
        <v>90491</v>
      </c>
      <c r="I16" s="8">
        <v>90248</v>
      </c>
      <c r="J16" s="8">
        <v>90139</v>
      </c>
    </row>
    <row r="17" spans="2:10" ht="19.7" customHeight="1" x14ac:dyDescent="0.25">
      <c r="B17" s="6" t="s">
        <v>6</v>
      </c>
      <c r="C17" s="8">
        <v>3345</v>
      </c>
      <c r="D17" s="8">
        <v>3343</v>
      </c>
      <c r="E17" s="8">
        <v>3419</v>
      </c>
      <c r="F17" s="8">
        <v>3112</v>
      </c>
      <c r="G17" s="8">
        <v>3151</v>
      </c>
      <c r="H17" s="8">
        <v>3725</v>
      </c>
      <c r="I17" s="8">
        <v>3402</v>
      </c>
      <c r="J17" s="8">
        <v>3160</v>
      </c>
    </row>
    <row r="18" spans="2:10" ht="19.7" customHeight="1" x14ac:dyDescent="0.25">
      <c r="B18" s="6" t="s">
        <v>9</v>
      </c>
      <c r="C18" s="8">
        <v>2120</v>
      </c>
      <c r="D18" s="8">
        <v>2146</v>
      </c>
      <c r="E18" s="8">
        <v>2146</v>
      </c>
      <c r="F18" s="8">
        <v>2121</v>
      </c>
      <c r="G18" s="8">
        <v>2113</v>
      </c>
      <c r="H18" s="8">
        <v>2113</v>
      </c>
      <c r="I18" s="8">
        <v>2098</v>
      </c>
      <c r="J18" s="8">
        <v>2086</v>
      </c>
    </row>
    <row r="19" spans="2:10" ht="19.7" customHeight="1" x14ac:dyDescent="0.25">
      <c r="B19" s="6" t="s">
        <v>7</v>
      </c>
      <c r="C19" s="8">
        <v>546</v>
      </c>
      <c r="D19" s="8">
        <v>560</v>
      </c>
      <c r="E19" s="8">
        <v>602</v>
      </c>
      <c r="F19" s="8">
        <v>639</v>
      </c>
      <c r="G19" s="8">
        <v>674</v>
      </c>
      <c r="H19" s="8">
        <v>719</v>
      </c>
      <c r="I19" s="8">
        <v>751</v>
      </c>
      <c r="J19" s="8">
        <v>765</v>
      </c>
    </row>
    <row r="20" spans="2:10" ht="21" customHeight="1" x14ac:dyDescent="0.25">
      <c r="B20" s="7" t="s">
        <v>33</v>
      </c>
      <c r="C20" s="16">
        <v>95600</v>
      </c>
      <c r="D20" s="16">
        <v>96295</v>
      </c>
      <c r="E20" s="16">
        <v>96962</v>
      </c>
      <c r="F20" s="16">
        <v>96677</v>
      </c>
      <c r="G20" s="16">
        <v>96464</v>
      </c>
      <c r="H20" s="16">
        <v>97048</v>
      </c>
      <c r="I20" s="16">
        <v>96499</v>
      </c>
      <c r="J20" s="16">
        <v>96150</v>
      </c>
    </row>
    <row r="23" spans="2:10" ht="19.7" customHeight="1" x14ac:dyDescent="0.25">
      <c r="B23" s="4" t="s">
        <v>3</v>
      </c>
      <c r="C23" s="12">
        <v>2015</v>
      </c>
      <c r="D23" s="11">
        <v>2016</v>
      </c>
      <c r="E23" s="11">
        <v>2017</v>
      </c>
      <c r="F23" s="11">
        <v>2018</v>
      </c>
      <c r="G23" s="11">
        <v>2019</v>
      </c>
      <c r="H23" s="11">
        <v>2020</v>
      </c>
      <c r="I23" s="11">
        <v>2021</v>
      </c>
      <c r="J23" s="11">
        <v>2022</v>
      </c>
    </row>
    <row r="24" spans="2:10" ht="19.7" customHeight="1" x14ac:dyDescent="0.25">
      <c r="B24" s="6" t="s">
        <v>8</v>
      </c>
      <c r="C24" s="8">
        <v>444073</v>
      </c>
      <c r="D24" s="8">
        <v>448720</v>
      </c>
      <c r="E24" s="8">
        <v>452734</v>
      </c>
      <c r="F24" s="8">
        <v>452750</v>
      </c>
      <c r="G24" s="8">
        <v>448864</v>
      </c>
      <c r="H24" s="8">
        <v>447772</v>
      </c>
      <c r="I24" s="8">
        <v>444603</v>
      </c>
      <c r="J24" s="8">
        <v>441905</v>
      </c>
    </row>
    <row r="25" spans="2:10" ht="19.7" customHeight="1" x14ac:dyDescent="0.25">
      <c r="B25" s="6" t="s">
        <v>6</v>
      </c>
      <c r="C25" s="8">
        <v>22337</v>
      </c>
      <c r="D25" s="8">
        <v>22329</v>
      </c>
      <c r="E25" s="8">
        <v>23156</v>
      </c>
      <c r="F25" s="8">
        <v>23325</v>
      </c>
      <c r="G25" s="8">
        <v>23705</v>
      </c>
      <c r="H25" s="8">
        <v>25469</v>
      </c>
      <c r="I25" s="8">
        <v>24693</v>
      </c>
      <c r="J25" s="8">
        <v>24637</v>
      </c>
    </row>
    <row r="26" spans="2:10" ht="19.7" customHeight="1" x14ac:dyDescent="0.25">
      <c r="B26" s="6" t="s">
        <v>9</v>
      </c>
      <c r="C26" s="8">
        <v>11079</v>
      </c>
      <c r="D26" s="8">
        <v>11164</v>
      </c>
      <c r="E26" s="8">
        <v>11125</v>
      </c>
      <c r="F26" s="8">
        <v>11111</v>
      </c>
      <c r="G26" s="8">
        <v>11072</v>
      </c>
      <c r="H26" s="8">
        <v>11046</v>
      </c>
      <c r="I26" s="8">
        <v>11034</v>
      </c>
      <c r="J26" s="8">
        <v>10963</v>
      </c>
    </row>
    <row r="27" spans="2:10" ht="19.7" customHeight="1" x14ac:dyDescent="0.25">
      <c r="B27" s="6" t="s">
        <v>7</v>
      </c>
      <c r="C27" s="8">
        <v>4511</v>
      </c>
      <c r="D27" s="8">
        <v>4673</v>
      </c>
      <c r="E27" s="8">
        <v>4811</v>
      </c>
      <c r="F27" s="8">
        <v>5019</v>
      </c>
      <c r="G27" s="8">
        <v>5201</v>
      </c>
      <c r="H27" s="8">
        <v>5336</v>
      </c>
      <c r="I27" s="8">
        <v>5473</v>
      </c>
      <c r="J27" s="8">
        <v>5684</v>
      </c>
    </row>
    <row r="28" spans="2:10" ht="24.75" customHeight="1" x14ac:dyDescent="0.25">
      <c r="B28" s="7" t="s">
        <v>34</v>
      </c>
      <c r="C28" s="16">
        <v>482000</v>
      </c>
      <c r="D28" s="16">
        <v>486886</v>
      </c>
      <c r="E28" s="16">
        <v>491826</v>
      </c>
      <c r="F28" s="16">
        <v>492205</v>
      </c>
      <c r="G28" s="16">
        <v>488842</v>
      </c>
      <c r="H28" s="16">
        <v>489623</v>
      </c>
      <c r="I28" s="16">
        <v>485803</v>
      </c>
      <c r="J28" s="16">
        <v>483189</v>
      </c>
    </row>
    <row r="29" spans="2:10" x14ac:dyDescent="0.25">
      <c r="B29" s="1"/>
    </row>
    <row r="30" spans="2:10" x14ac:dyDescent="0.25">
      <c r="B30" s="4" t="s">
        <v>28</v>
      </c>
    </row>
    <row r="31" spans="2:10" ht="19.7" customHeight="1" x14ac:dyDescent="0.25">
      <c r="B31" s="4" t="s">
        <v>1</v>
      </c>
      <c r="C31" s="12">
        <v>2015</v>
      </c>
      <c r="D31" s="11">
        <v>2016</v>
      </c>
      <c r="E31" s="11">
        <v>2017</v>
      </c>
      <c r="F31" s="11">
        <v>2018</v>
      </c>
      <c r="G31" s="11">
        <v>2019</v>
      </c>
      <c r="H31" s="11">
        <v>2020</v>
      </c>
      <c r="I31" s="11">
        <v>2021</v>
      </c>
      <c r="J31" s="11">
        <v>2022</v>
      </c>
    </row>
    <row r="32" spans="2:10" ht="19.7" customHeight="1" x14ac:dyDescent="0.25">
      <c r="B32" s="6" t="s">
        <v>8</v>
      </c>
      <c r="C32" s="8">
        <v>204697</v>
      </c>
      <c r="D32" s="8">
        <v>207097</v>
      </c>
      <c r="E32" s="8">
        <v>209188</v>
      </c>
      <c r="F32" s="8">
        <v>209467</v>
      </c>
      <c r="G32" s="8">
        <v>207391</v>
      </c>
      <c r="H32" s="8">
        <v>207087</v>
      </c>
      <c r="I32" s="8">
        <v>205518</v>
      </c>
      <c r="J32" s="8">
        <v>204076</v>
      </c>
    </row>
    <row r="33" spans="2:11" ht="19.7" customHeight="1" x14ac:dyDescent="0.25">
      <c r="B33" s="6" t="s">
        <v>6</v>
      </c>
      <c r="C33" s="8">
        <v>10738</v>
      </c>
      <c r="D33" s="8">
        <v>10839</v>
      </c>
      <c r="E33" s="8">
        <v>11288</v>
      </c>
      <c r="F33" s="8">
        <v>11514</v>
      </c>
      <c r="G33" s="8">
        <v>11983</v>
      </c>
      <c r="H33" s="8">
        <v>12467</v>
      </c>
      <c r="I33" s="8">
        <v>12102</v>
      </c>
      <c r="J33" s="8">
        <v>12029</v>
      </c>
    </row>
    <row r="34" spans="2:11" ht="19.7" customHeight="1" x14ac:dyDescent="0.25">
      <c r="B34" s="6" t="s">
        <v>9</v>
      </c>
      <c r="C34" s="8">
        <v>7763</v>
      </c>
      <c r="D34" s="8">
        <v>7813</v>
      </c>
      <c r="E34" s="8">
        <v>7771</v>
      </c>
      <c r="F34" s="8">
        <v>7775</v>
      </c>
      <c r="G34" s="8">
        <v>7765</v>
      </c>
      <c r="H34" s="8">
        <v>7727</v>
      </c>
      <c r="I34" s="8">
        <v>7725</v>
      </c>
      <c r="J34" s="8">
        <v>7657</v>
      </c>
    </row>
    <row r="35" spans="2:11" ht="19.7" customHeight="1" x14ac:dyDescent="0.25">
      <c r="B35" s="6" t="s">
        <v>7</v>
      </c>
      <c r="C35" s="8">
        <v>2621</v>
      </c>
      <c r="D35" s="8">
        <v>2752</v>
      </c>
      <c r="E35" s="8">
        <v>2831</v>
      </c>
      <c r="F35" s="8">
        <v>2961</v>
      </c>
      <c r="G35" s="8">
        <v>3106</v>
      </c>
      <c r="H35" s="8">
        <v>3202</v>
      </c>
      <c r="I35" s="8">
        <v>3337</v>
      </c>
      <c r="J35" s="8">
        <v>3540</v>
      </c>
    </row>
    <row r="36" spans="2:11" ht="27" customHeight="1" x14ac:dyDescent="0.25">
      <c r="B36" s="7" t="s">
        <v>32</v>
      </c>
      <c r="C36" s="16">
        <v>225819</v>
      </c>
      <c r="D36" s="16">
        <v>228501</v>
      </c>
      <c r="E36" s="16">
        <v>231078</v>
      </c>
      <c r="F36" s="16">
        <v>231717</v>
      </c>
      <c r="G36" s="16">
        <v>230245</v>
      </c>
      <c r="H36" s="16">
        <v>230483</v>
      </c>
      <c r="I36" s="16">
        <v>228682</v>
      </c>
      <c r="J36" s="16">
        <v>227302</v>
      </c>
    </row>
    <row r="39" spans="2:11" ht="19.7" customHeight="1" x14ac:dyDescent="0.25">
      <c r="B39" s="4" t="s">
        <v>2</v>
      </c>
      <c r="C39" s="12">
        <v>2015</v>
      </c>
      <c r="D39" s="11">
        <v>2016</v>
      </c>
      <c r="E39" s="11">
        <v>2017</v>
      </c>
      <c r="F39" s="11">
        <v>2018</v>
      </c>
      <c r="G39" s="11">
        <v>2019</v>
      </c>
      <c r="H39" s="11">
        <v>2020</v>
      </c>
      <c r="I39" s="11">
        <v>2021</v>
      </c>
      <c r="J39" s="11">
        <v>2022</v>
      </c>
    </row>
    <row r="40" spans="2:11" ht="19.7" customHeight="1" x14ac:dyDescent="0.25">
      <c r="B40" s="6" t="s">
        <v>8</v>
      </c>
      <c r="C40" s="8">
        <v>58919</v>
      </c>
      <c r="D40" s="8">
        <v>59310</v>
      </c>
      <c r="E40" s="8">
        <v>59523</v>
      </c>
      <c r="F40" s="8">
        <v>59444</v>
      </c>
      <c r="G40" s="8">
        <v>59215</v>
      </c>
      <c r="H40" s="8">
        <v>59032</v>
      </c>
      <c r="I40" s="8">
        <v>58753</v>
      </c>
      <c r="J40" s="8">
        <v>58462</v>
      </c>
    </row>
    <row r="41" spans="2:11" ht="19.7" customHeight="1" x14ac:dyDescent="0.25">
      <c r="B41" s="6" t="s">
        <v>6</v>
      </c>
      <c r="C41" s="8">
        <v>2208</v>
      </c>
      <c r="D41" s="8">
        <v>2143</v>
      </c>
      <c r="E41" s="8">
        <v>2214</v>
      </c>
      <c r="F41" s="8">
        <v>1989</v>
      </c>
      <c r="G41" s="8">
        <v>1975</v>
      </c>
      <c r="H41" s="8">
        <v>2388</v>
      </c>
      <c r="I41" s="8">
        <v>2090</v>
      </c>
      <c r="J41" s="8">
        <v>1927</v>
      </c>
    </row>
    <row r="42" spans="2:11" ht="19.7" customHeight="1" x14ac:dyDescent="0.25">
      <c r="B42" s="6" t="s">
        <v>9</v>
      </c>
      <c r="C42" s="8">
        <v>1882</v>
      </c>
      <c r="D42" s="8">
        <v>1897</v>
      </c>
      <c r="E42" s="8">
        <v>1888</v>
      </c>
      <c r="F42" s="8">
        <v>1864</v>
      </c>
      <c r="G42" s="8">
        <v>1864</v>
      </c>
      <c r="H42" s="8">
        <v>1863</v>
      </c>
      <c r="I42" s="8">
        <v>1836</v>
      </c>
      <c r="J42" s="8">
        <v>1818</v>
      </c>
    </row>
    <row r="43" spans="2:11" ht="19.7" customHeight="1" x14ac:dyDescent="0.25">
      <c r="B43" s="6" t="s">
        <v>7</v>
      </c>
      <c r="C43" s="8">
        <v>440</v>
      </c>
      <c r="D43" s="8">
        <v>451</v>
      </c>
      <c r="E43" s="8">
        <v>487</v>
      </c>
      <c r="F43" s="8">
        <v>522</v>
      </c>
      <c r="G43" s="8">
        <v>545</v>
      </c>
      <c r="H43" s="8">
        <v>584</v>
      </c>
      <c r="I43" s="8">
        <v>618</v>
      </c>
      <c r="J43" s="8">
        <v>639</v>
      </c>
    </row>
    <row r="44" spans="2:11" ht="21" customHeight="1" x14ac:dyDescent="0.25">
      <c r="B44" s="7" t="s">
        <v>33</v>
      </c>
      <c r="C44" s="16">
        <v>63449</v>
      </c>
      <c r="D44" s="16">
        <v>63801</v>
      </c>
      <c r="E44" s="16">
        <v>64112</v>
      </c>
      <c r="F44" s="16">
        <v>63819</v>
      </c>
      <c r="G44" s="16">
        <v>63599</v>
      </c>
      <c r="H44" s="16">
        <v>63867</v>
      </c>
      <c r="I44" s="16">
        <v>63297</v>
      </c>
      <c r="J44" s="16">
        <v>62846</v>
      </c>
    </row>
    <row r="45" spans="2:11" x14ac:dyDescent="0.25">
      <c r="B45" s="15"/>
      <c r="C45" s="15"/>
      <c r="D45" s="15"/>
      <c r="E45" s="15"/>
      <c r="F45" s="15"/>
      <c r="G45" s="15"/>
      <c r="H45" s="15"/>
      <c r="I45" s="15"/>
      <c r="J45" s="15"/>
      <c r="K45" s="15"/>
    </row>
    <row r="47" spans="2:11" ht="19.7" customHeight="1" x14ac:dyDescent="0.25">
      <c r="B47" s="4" t="s">
        <v>3</v>
      </c>
      <c r="C47" s="12">
        <v>2015</v>
      </c>
      <c r="D47" s="11">
        <v>2016</v>
      </c>
      <c r="E47" s="11">
        <v>2017</v>
      </c>
      <c r="F47" s="11">
        <v>2018</v>
      </c>
      <c r="G47" s="11">
        <v>2019</v>
      </c>
      <c r="H47" s="11">
        <v>2020</v>
      </c>
      <c r="I47" s="11">
        <v>2021</v>
      </c>
      <c r="J47" s="11">
        <v>2022</v>
      </c>
    </row>
    <row r="48" spans="2:11" ht="19.7" customHeight="1" x14ac:dyDescent="0.25">
      <c r="B48" s="6" t="s">
        <v>8</v>
      </c>
      <c r="C48" s="8">
        <v>263616</v>
      </c>
      <c r="D48" s="8">
        <v>266407</v>
      </c>
      <c r="E48" s="8">
        <v>268711</v>
      </c>
      <c r="F48" s="8">
        <v>268911</v>
      </c>
      <c r="G48" s="8">
        <v>266606</v>
      </c>
      <c r="H48" s="8">
        <v>266119</v>
      </c>
      <c r="I48" s="8">
        <v>264271</v>
      </c>
      <c r="J48" s="8">
        <v>262538</v>
      </c>
    </row>
    <row r="49" spans="2:10" ht="19.7" customHeight="1" x14ac:dyDescent="0.25">
      <c r="B49" s="6" t="s">
        <v>6</v>
      </c>
      <c r="C49" s="8">
        <v>12946</v>
      </c>
      <c r="D49" s="8">
        <v>12982</v>
      </c>
      <c r="E49" s="8">
        <v>13502</v>
      </c>
      <c r="F49" s="8">
        <v>13503</v>
      </c>
      <c r="G49" s="8">
        <v>13958</v>
      </c>
      <c r="H49" s="8">
        <v>14855</v>
      </c>
      <c r="I49" s="8">
        <v>14192</v>
      </c>
      <c r="J49" s="8">
        <v>13956</v>
      </c>
    </row>
    <row r="50" spans="2:10" ht="19.7" customHeight="1" x14ac:dyDescent="0.25">
      <c r="B50" s="6" t="s">
        <v>9</v>
      </c>
      <c r="C50" s="8">
        <v>9645</v>
      </c>
      <c r="D50" s="8">
        <v>9710</v>
      </c>
      <c r="E50" s="8">
        <v>9659</v>
      </c>
      <c r="F50" s="8">
        <v>9639</v>
      </c>
      <c r="G50" s="8">
        <v>9629</v>
      </c>
      <c r="H50" s="8">
        <v>9590</v>
      </c>
      <c r="I50" s="8">
        <v>9561</v>
      </c>
      <c r="J50" s="8">
        <v>9475</v>
      </c>
    </row>
    <row r="51" spans="2:10" ht="19.7" customHeight="1" x14ac:dyDescent="0.25">
      <c r="B51" s="6" t="s">
        <v>7</v>
      </c>
      <c r="C51" s="8">
        <v>3061</v>
      </c>
      <c r="D51" s="8">
        <v>3203</v>
      </c>
      <c r="E51" s="8">
        <v>3318</v>
      </c>
      <c r="F51" s="8">
        <v>3483</v>
      </c>
      <c r="G51" s="8">
        <v>3651</v>
      </c>
      <c r="H51" s="8">
        <v>3786</v>
      </c>
      <c r="I51" s="8">
        <v>3955</v>
      </c>
      <c r="J51" s="8">
        <v>4179</v>
      </c>
    </row>
    <row r="52" spans="2:10" ht="24.75" customHeight="1" x14ac:dyDescent="0.25">
      <c r="B52" s="7" t="s">
        <v>34</v>
      </c>
      <c r="C52" s="16">
        <v>289268</v>
      </c>
      <c r="D52" s="16">
        <v>292302</v>
      </c>
      <c r="E52" s="16">
        <v>295190</v>
      </c>
      <c r="F52" s="16">
        <v>295536</v>
      </c>
      <c r="G52" s="16">
        <v>293844</v>
      </c>
      <c r="H52" s="16">
        <v>294350</v>
      </c>
      <c r="I52" s="16">
        <v>291979</v>
      </c>
      <c r="J52" s="16">
        <v>290148</v>
      </c>
    </row>
    <row r="54" spans="2:10" x14ac:dyDescent="0.25">
      <c r="B54" s="1"/>
    </row>
    <row r="55" spans="2:10" x14ac:dyDescent="0.25">
      <c r="B55" s="4" t="s">
        <v>27</v>
      </c>
    </row>
    <row r="56" spans="2:10" ht="19.7" customHeight="1" x14ac:dyDescent="0.25">
      <c r="B56" s="4" t="s">
        <v>1</v>
      </c>
      <c r="C56" s="12">
        <v>2015</v>
      </c>
      <c r="D56" s="11">
        <v>2016</v>
      </c>
      <c r="E56" s="11">
        <v>2017</v>
      </c>
      <c r="F56" s="11">
        <v>2018</v>
      </c>
      <c r="G56" s="11">
        <v>2019</v>
      </c>
      <c r="H56" s="11">
        <v>2020</v>
      </c>
      <c r="I56" s="11">
        <v>2021</v>
      </c>
      <c r="J56" s="11">
        <v>2022</v>
      </c>
    </row>
    <row r="57" spans="2:10" ht="19.7" customHeight="1" x14ac:dyDescent="0.25">
      <c r="B57" s="6" t="s">
        <v>8</v>
      </c>
      <c r="C57" s="8">
        <v>149787</v>
      </c>
      <c r="D57" s="8">
        <v>151377</v>
      </c>
      <c r="E57" s="8">
        <v>152751</v>
      </c>
      <c r="F57" s="8">
        <v>152478</v>
      </c>
      <c r="G57" s="8">
        <v>150947</v>
      </c>
      <c r="H57" s="8">
        <v>150194</v>
      </c>
      <c r="I57" s="8">
        <v>148837</v>
      </c>
      <c r="J57" s="8">
        <v>147690</v>
      </c>
    </row>
    <row r="58" spans="2:10" ht="19.7" customHeight="1" x14ac:dyDescent="0.25">
      <c r="B58" s="6" t="s">
        <v>6</v>
      </c>
      <c r="C58" s="8">
        <v>8254</v>
      </c>
      <c r="D58" s="8">
        <v>8147</v>
      </c>
      <c r="E58" s="8">
        <v>8449</v>
      </c>
      <c r="F58" s="8">
        <v>8699</v>
      </c>
      <c r="G58" s="8">
        <v>8571</v>
      </c>
      <c r="H58" s="8">
        <v>9277</v>
      </c>
      <c r="I58" s="8">
        <v>9189</v>
      </c>
      <c r="J58" s="8">
        <v>9448</v>
      </c>
    </row>
    <row r="59" spans="2:10" ht="19.7" customHeight="1" x14ac:dyDescent="0.25">
      <c r="B59" s="6" t="s">
        <v>9</v>
      </c>
      <c r="C59" s="8">
        <v>1196</v>
      </c>
      <c r="D59" s="8">
        <v>1205</v>
      </c>
      <c r="E59" s="8">
        <v>1208</v>
      </c>
      <c r="F59" s="8">
        <v>1215</v>
      </c>
      <c r="G59" s="8">
        <v>1194</v>
      </c>
      <c r="H59" s="8">
        <v>1206</v>
      </c>
      <c r="I59" s="8">
        <v>1211</v>
      </c>
      <c r="J59" s="8">
        <v>1220</v>
      </c>
    </row>
    <row r="60" spans="2:10" ht="19.7" customHeight="1" x14ac:dyDescent="0.25">
      <c r="B60" s="6" t="s">
        <v>7</v>
      </c>
      <c r="C60" s="8">
        <v>1344</v>
      </c>
      <c r="D60" s="8">
        <v>1361</v>
      </c>
      <c r="E60" s="8">
        <v>1378</v>
      </c>
      <c r="F60" s="8">
        <v>1419</v>
      </c>
      <c r="G60" s="8">
        <v>1421</v>
      </c>
      <c r="H60" s="8">
        <v>1415</v>
      </c>
      <c r="I60" s="8">
        <v>1385</v>
      </c>
      <c r="J60" s="8">
        <v>1379</v>
      </c>
    </row>
    <row r="61" spans="2:10" ht="27" customHeight="1" x14ac:dyDescent="0.25">
      <c r="B61" s="7" t="s">
        <v>32</v>
      </c>
      <c r="C61" s="16">
        <v>160581</v>
      </c>
      <c r="D61" s="16">
        <v>162090</v>
      </c>
      <c r="E61" s="16">
        <v>163786</v>
      </c>
      <c r="F61" s="16">
        <v>163811</v>
      </c>
      <c r="G61" s="16">
        <v>162133</v>
      </c>
      <c r="H61" s="16">
        <v>162092</v>
      </c>
      <c r="I61" s="16">
        <v>160622</v>
      </c>
      <c r="J61" s="16">
        <v>159737</v>
      </c>
    </row>
    <row r="64" spans="2:10" ht="19.7" customHeight="1" x14ac:dyDescent="0.25">
      <c r="B64" s="4" t="s">
        <v>2</v>
      </c>
      <c r="C64" s="12">
        <v>2015</v>
      </c>
      <c r="D64" s="11">
        <v>2016</v>
      </c>
      <c r="E64" s="11">
        <v>2017</v>
      </c>
      <c r="F64" s="11">
        <v>2018</v>
      </c>
      <c r="G64" s="11">
        <v>2019</v>
      </c>
      <c r="H64" s="11">
        <v>2020</v>
      </c>
      <c r="I64" s="11">
        <v>2021</v>
      </c>
      <c r="J64" s="11">
        <v>2022</v>
      </c>
    </row>
    <row r="65" spans="2:10" ht="19.7" customHeight="1" x14ac:dyDescent="0.25">
      <c r="B65" s="6" t="s">
        <v>8</v>
      </c>
      <c r="C65" s="8">
        <v>30670</v>
      </c>
      <c r="D65" s="8">
        <v>30936</v>
      </c>
      <c r="E65" s="8">
        <v>31272</v>
      </c>
      <c r="F65" s="8">
        <v>31361</v>
      </c>
      <c r="G65" s="8">
        <v>31311</v>
      </c>
      <c r="H65" s="8">
        <v>31459</v>
      </c>
      <c r="I65" s="8">
        <v>31495</v>
      </c>
      <c r="J65" s="8">
        <v>31677</v>
      </c>
    </row>
    <row r="66" spans="2:10" ht="19.7" customHeight="1" x14ac:dyDescent="0.25">
      <c r="B66" s="6" t="s">
        <v>6</v>
      </c>
      <c r="C66" s="8">
        <v>1137</v>
      </c>
      <c r="D66" s="8">
        <v>1200</v>
      </c>
      <c r="E66" s="8">
        <v>1205</v>
      </c>
      <c r="F66" s="8">
        <v>1123</v>
      </c>
      <c r="G66" s="8">
        <v>1176</v>
      </c>
      <c r="H66" s="8">
        <v>1337</v>
      </c>
      <c r="I66" s="8">
        <v>1312</v>
      </c>
      <c r="J66" s="8">
        <v>1233</v>
      </c>
    </row>
    <row r="67" spans="2:10" ht="19.7" customHeight="1" x14ac:dyDescent="0.25">
      <c r="B67" s="6" t="s">
        <v>9</v>
      </c>
      <c r="C67" s="8">
        <v>238</v>
      </c>
      <c r="D67" s="8">
        <v>249</v>
      </c>
      <c r="E67" s="8">
        <v>258</v>
      </c>
      <c r="F67" s="8">
        <v>257</v>
      </c>
      <c r="G67" s="8">
        <v>249</v>
      </c>
      <c r="H67" s="8">
        <v>250</v>
      </c>
      <c r="I67" s="8">
        <v>262</v>
      </c>
      <c r="J67" s="8">
        <v>268</v>
      </c>
    </row>
    <row r="68" spans="2:10" ht="19.7" customHeight="1" x14ac:dyDescent="0.25">
      <c r="B68" s="6" t="s">
        <v>7</v>
      </c>
      <c r="C68" s="8">
        <v>106</v>
      </c>
      <c r="D68" s="8">
        <v>109</v>
      </c>
      <c r="E68" s="8">
        <v>115</v>
      </c>
      <c r="F68" s="8">
        <v>117</v>
      </c>
      <c r="G68" s="8">
        <v>129</v>
      </c>
      <c r="H68" s="8">
        <v>135</v>
      </c>
      <c r="I68" s="8">
        <v>133</v>
      </c>
      <c r="J68" s="8">
        <v>126</v>
      </c>
    </row>
    <row r="69" spans="2:10" ht="21" customHeight="1" x14ac:dyDescent="0.25">
      <c r="B69" s="7" t="s">
        <v>33</v>
      </c>
      <c r="C69" s="16">
        <v>32151</v>
      </c>
      <c r="D69" s="16">
        <v>32494</v>
      </c>
      <c r="E69" s="16">
        <v>32850</v>
      </c>
      <c r="F69" s="16">
        <v>32858</v>
      </c>
      <c r="G69" s="16">
        <v>32865</v>
      </c>
      <c r="H69" s="16">
        <v>33181</v>
      </c>
      <c r="I69" s="16">
        <v>33202</v>
      </c>
      <c r="J69" s="16">
        <v>33304</v>
      </c>
    </row>
    <row r="72" spans="2:10" ht="19.7" customHeight="1" x14ac:dyDescent="0.25">
      <c r="B72" s="4" t="s">
        <v>3</v>
      </c>
      <c r="C72" s="12">
        <v>2015</v>
      </c>
      <c r="D72" s="11">
        <v>2016</v>
      </c>
      <c r="E72" s="11">
        <v>2017</v>
      </c>
      <c r="F72" s="11">
        <v>2018</v>
      </c>
      <c r="G72" s="11">
        <v>2019</v>
      </c>
      <c r="H72" s="11">
        <v>2020</v>
      </c>
      <c r="I72" s="11">
        <v>2021</v>
      </c>
      <c r="J72" s="11">
        <v>2022</v>
      </c>
    </row>
    <row r="73" spans="2:10" ht="19.7" customHeight="1" x14ac:dyDescent="0.25">
      <c r="B73" s="6" t="s">
        <v>8</v>
      </c>
      <c r="C73" s="8">
        <v>180457</v>
      </c>
      <c r="D73" s="8">
        <v>182313</v>
      </c>
      <c r="E73" s="8">
        <v>184023</v>
      </c>
      <c r="F73" s="8">
        <v>183839</v>
      </c>
      <c r="G73" s="8">
        <v>182258</v>
      </c>
      <c r="H73" s="8">
        <v>181653</v>
      </c>
      <c r="I73" s="8">
        <v>180332</v>
      </c>
      <c r="J73" s="8">
        <v>179367</v>
      </c>
    </row>
    <row r="74" spans="2:10" ht="19.7" customHeight="1" x14ac:dyDescent="0.25">
      <c r="B74" s="6" t="s">
        <v>6</v>
      </c>
      <c r="C74" s="8">
        <v>9391</v>
      </c>
      <c r="D74" s="8">
        <v>9347</v>
      </c>
      <c r="E74" s="8">
        <v>9654</v>
      </c>
      <c r="F74" s="8">
        <v>9822</v>
      </c>
      <c r="G74" s="8">
        <v>9747</v>
      </c>
      <c r="H74" s="8">
        <v>10614</v>
      </c>
      <c r="I74" s="8">
        <v>10501</v>
      </c>
      <c r="J74" s="8">
        <v>10681</v>
      </c>
    </row>
    <row r="75" spans="2:10" ht="19.7" customHeight="1" x14ac:dyDescent="0.25">
      <c r="B75" s="6" t="s">
        <v>9</v>
      </c>
      <c r="C75" s="8">
        <v>1434</v>
      </c>
      <c r="D75" s="8">
        <v>1454</v>
      </c>
      <c r="E75" s="8">
        <v>1466</v>
      </c>
      <c r="F75" s="8">
        <v>1472</v>
      </c>
      <c r="G75" s="8">
        <v>1443</v>
      </c>
      <c r="H75" s="8">
        <v>1456</v>
      </c>
      <c r="I75" s="8">
        <v>1473</v>
      </c>
      <c r="J75" s="8">
        <v>1488</v>
      </c>
    </row>
    <row r="76" spans="2:10" ht="19.7" customHeight="1" x14ac:dyDescent="0.25">
      <c r="B76" s="6" t="s">
        <v>7</v>
      </c>
      <c r="C76" s="8">
        <v>1450</v>
      </c>
      <c r="D76" s="8">
        <v>1470</v>
      </c>
      <c r="E76" s="8">
        <v>1493</v>
      </c>
      <c r="F76" s="8">
        <v>1536</v>
      </c>
      <c r="G76" s="8">
        <v>1550</v>
      </c>
      <c r="H76" s="8">
        <v>1550</v>
      </c>
      <c r="I76" s="8">
        <v>1518</v>
      </c>
      <c r="J76" s="8">
        <v>1505</v>
      </c>
    </row>
    <row r="77" spans="2:10" ht="21" customHeight="1" x14ac:dyDescent="0.25">
      <c r="B77" s="7" t="s">
        <v>34</v>
      </c>
      <c r="C77" s="16">
        <v>192732</v>
      </c>
      <c r="D77" s="16">
        <v>194584</v>
      </c>
      <c r="E77" s="16">
        <v>196636</v>
      </c>
      <c r="F77" s="16">
        <v>196669</v>
      </c>
      <c r="G77" s="16">
        <v>194998</v>
      </c>
      <c r="H77" s="16">
        <v>195273</v>
      </c>
      <c r="I77" s="16">
        <v>193824</v>
      </c>
      <c r="J77" s="16">
        <v>193041</v>
      </c>
    </row>
  </sheetData>
  <mergeCells count="2">
    <mergeCell ref="C2:R2"/>
    <mergeCell ref="C5:J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5"/>
  </sheetPr>
  <dimension ref="B2:J43"/>
  <sheetViews>
    <sheetView workbookViewId="0">
      <selection activeCell="B2" sqref="B2"/>
    </sheetView>
  </sheetViews>
  <sheetFormatPr baseColWidth="10" defaultRowHeight="15" x14ac:dyDescent="0.25"/>
  <cols>
    <col min="1" max="1" width="2.7109375" customWidth="1"/>
    <col min="2" max="2" width="51.5703125" bestFit="1" customWidth="1"/>
    <col min="3" max="9" width="15.7109375" customWidth="1"/>
    <col min="10" max="10" width="17.140625" customWidth="1"/>
  </cols>
  <sheetData>
    <row r="2" spans="2:10" ht="43.5" customHeight="1" x14ac:dyDescent="0.25">
      <c r="C2" s="20" t="s">
        <v>25</v>
      </c>
      <c r="D2" s="20"/>
      <c r="E2" s="20"/>
      <c r="F2" s="20"/>
      <c r="G2" s="20"/>
      <c r="H2" s="20"/>
      <c r="I2" s="20"/>
      <c r="J2" s="20"/>
    </row>
    <row r="4" spans="2:10" x14ac:dyDescent="0.25">
      <c r="C4" s="3" t="s">
        <v>50</v>
      </c>
    </row>
    <row r="5" spans="2:10" x14ac:dyDescent="0.25">
      <c r="C5" s="19" t="s">
        <v>49</v>
      </c>
      <c r="D5" s="19"/>
      <c r="E5" s="19"/>
      <c r="F5" s="19"/>
      <c r="G5" s="19"/>
      <c r="H5" s="19"/>
      <c r="I5" s="19"/>
      <c r="J5" s="19"/>
    </row>
    <row r="6" spans="2:10" ht="39" customHeight="1" x14ac:dyDescent="0.25">
      <c r="C6" s="19" t="s">
        <v>41</v>
      </c>
      <c r="D6" s="19"/>
      <c r="E6" s="19"/>
      <c r="F6" s="19"/>
      <c r="G6" s="19"/>
      <c r="H6" s="19"/>
      <c r="I6" s="19"/>
      <c r="J6" s="19"/>
    </row>
    <row r="7" spans="2:10" ht="21" customHeight="1" x14ac:dyDescent="0.25">
      <c r="C7" s="22" t="s">
        <v>17</v>
      </c>
      <c r="D7" s="22"/>
      <c r="E7" s="22"/>
      <c r="F7" s="22"/>
      <c r="G7" s="22"/>
      <c r="H7" s="22"/>
      <c r="I7" s="22"/>
      <c r="J7" s="22"/>
    </row>
    <row r="8" spans="2:10" x14ac:dyDescent="0.25">
      <c r="B8" s="1"/>
    </row>
    <row r="9" spans="2:10" x14ac:dyDescent="0.25">
      <c r="B9" s="4" t="s">
        <v>26</v>
      </c>
    </row>
    <row r="10" spans="2:10" ht="19.7" customHeight="1" x14ac:dyDescent="0.25">
      <c r="B10" s="4"/>
      <c r="C10" s="12">
        <v>2015</v>
      </c>
      <c r="D10" s="11">
        <v>2016</v>
      </c>
      <c r="E10" s="11">
        <v>2017</v>
      </c>
      <c r="F10" s="11">
        <v>2018</v>
      </c>
      <c r="G10" s="11">
        <v>2019</v>
      </c>
      <c r="H10" s="11">
        <v>2020</v>
      </c>
      <c r="I10" s="11">
        <v>2021</v>
      </c>
      <c r="J10" s="11">
        <v>2022</v>
      </c>
    </row>
    <row r="11" spans="2:10" ht="19.7" customHeight="1" x14ac:dyDescent="0.25">
      <c r="B11" s="6" t="s">
        <v>10</v>
      </c>
      <c r="C11" s="8">
        <v>7442</v>
      </c>
      <c r="D11" s="8">
        <v>8040</v>
      </c>
      <c r="E11" s="8">
        <v>8138</v>
      </c>
      <c r="F11" s="8">
        <v>7863</v>
      </c>
      <c r="G11" s="8">
        <v>7960</v>
      </c>
      <c r="H11" s="8">
        <v>8861</v>
      </c>
      <c r="I11" s="8">
        <v>14903</v>
      </c>
      <c r="J11" s="8">
        <v>16393</v>
      </c>
    </row>
    <row r="12" spans="2:10" ht="19.7" customHeight="1" x14ac:dyDescent="0.25">
      <c r="B12" s="6" t="s">
        <v>11</v>
      </c>
      <c r="C12" s="8">
        <v>13683</v>
      </c>
      <c r="D12" s="8">
        <v>13919</v>
      </c>
      <c r="E12" s="8">
        <v>14333</v>
      </c>
      <c r="F12" s="8">
        <v>14518</v>
      </c>
      <c r="G12" s="8">
        <v>14731</v>
      </c>
      <c r="H12" s="8">
        <v>14766</v>
      </c>
      <c r="I12" s="8">
        <v>14981</v>
      </c>
      <c r="J12" s="8">
        <v>15128</v>
      </c>
    </row>
    <row r="13" spans="2:10" ht="19.7" customHeight="1" x14ac:dyDescent="0.25">
      <c r="B13" s="6" t="s">
        <v>42</v>
      </c>
      <c r="C13" s="8">
        <v>83540</v>
      </c>
      <c r="D13" s="8">
        <v>95991</v>
      </c>
      <c r="E13" s="8">
        <v>110065</v>
      </c>
      <c r="F13" s="8">
        <v>128983</v>
      </c>
      <c r="G13" s="8">
        <v>157636</v>
      </c>
      <c r="H13" s="8">
        <v>176070</v>
      </c>
      <c r="I13" s="8">
        <f>3000+177209</f>
        <v>180209</v>
      </c>
      <c r="J13" s="8">
        <f>8000+174403</f>
        <v>182403</v>
      </c>
    </row>
    <row r="14" spans="2:10" ht="19.7" customHeight="1" x14ac:dyDescent="0.25">
      <c r="B14" s="6" t="s">
        <v>16</v>
      </c>
      <c r="C14" s="8">
        <v>22171</v>
      </c>
      <c r="D14" s="8">
        <v>22420</v>
      </c>
      <c r="E14" s="8">
        <v>22830</v>
      </c>
      <c r="F14" s="8">
        <v>22502</v>
      </c>
      <c r="G14" s="8">
        <v>22338</v>
      </c>
      <c r="H14" s="8">
        <v>22391</v>
      </c>
      <c r="I14" s="8">
        <v>22233</v>
      </c>
      <c r="J14" s="8">
        <v>22261</v>
      </c>
    </row>
    <row r="15" spans="2:10" ht="19.7" customHeight="1" x14ac:dyDescent="0.25">
      <c r="B15" s="6" t="s">
        <v>12</v>
      </c>
      <c r="C15" s="8">
        <v>3531</v>
      </c>
      <c r="D15" s="8">
        <v>3682</v>
      </c>
      <c r="E15" s="8">
        <v>3875</v>
      </c>
      <c r="F15" s="8">
        <v>4125</v>
      </c>
      <c r="G15" s="8">
        <v>4361</v>
      </c>
      <c r="H15" s="8">
        <v>4484</v>
      </c>
      <c r="I15" s="8">
        <v>4597</v>
      </c>
      <c r="J15" s="8">
        <v>6150</v>
      </c>
    </row>
    <row r="16" spans="2:10" ht="19.7" customHeight="1" x14ac:dyDescent="0.25">
      <c r="B16" s="6" t="s">
        <v>13</v>
      </c>
      <c r="C16" s="8">
        <v>15070</v>
      </c>
      <c r="D16" s="8">
        <v>15274</v>
      </c>
      <c r="E16" s="8">
        <v>15383</v>
      </c>
      <c r="F16" s="8">
        <v>15452</v>
      </c>
      <c r="G16" s="8">
        <v>15225</v>
      </c>
      <c r="H16" s="8">
        <v>15427</v>
      </c>
      <c r="I16" s="8">
        <v>15486</v>
      </c>
      <c r="J16" s="8">
        <v>15519</v>
      </c>
    </row>
    <row r="17" spans="2:10" ht="19.7" customHeight="1" x14ac:dyDescent="0.25">
      <c r="B17" s="6" t="s">
        <v>14</v>
      </c>
      <c r="C17" s="8">
        <v>3547</v>
      </c>
      <c r="D17" s="8">
        <v>3565</v>
      </c>
      <c r="E17" s="8">
        <v>3625</v>
      </c>
      <c r="F17" s="8">
        <v>3557</v>
      </c>
      <c r="G17" s="8">
        <v>3602</v>
      </c>
      <c r="H17" s="8">
        <v>3681</v>
      </c>
      <c r="I17" s="8">
        <v>3717</v>
      </c>
      <c r="J17" s="8">
        <v>3771</v>
      </c>
    </row>
    <row r="18" spans="2:10" ht="19.7" customHeight="1" x14ac:dyDescent="0.25">
      <c r="B18" s="6" t="s">
        <v>15</v>
      </c>
      <c r="C18" s="8">
        <v>80322</v>
      </c>
      <c r="D18" s="8">
        <v>81532</v>
      </c>
      <c r="E18" s="8">
        <v>82399</v>
      </c>
      <c r="F18" s="8">
        <v>81264</v>
      </c>
      <c r="G18" s="8">
        <v>79079</v>
      </c>
      <c r="H18" s="8">
        <v>78602</v>
      </c>
      <c r="I18" s="8">
        <v>78961</v>
      </c>
      <c r="J18" s="8">
        <v>78254</v>
      </c>
    </row>
    <row r="19" spans="2:10" ht="27" customHeight="1" x14ac:dyDescent="0.25">
      <c r="B19" s="7" t="s">
        <v>31</v>
      </c>
      <c r="C19" s="16">
        <v>229306</v>
      </c>
      <c r="D19" s="16">
        <v>244423</v>
      </c>
      <c r="E19" s="16">
        <v>260648</v>
      </c>
      <c r="F19" s="16">
        <v>278264</v>
      </c>
      <c r="G19" s="16">
        <v>304932</v>
      </c>
      <c r="H19" s="16">
        <v>324282</v>
      </c>
      <c r="I19" s="16">
        <f>3000+332087</f>
        <v>335087</v>
      </c>
      <c r="J19" s="16">
        <f>8000+331879</f>
        <v>339879</v>
      </c>
    </row>
    <row r="21" spans="2:10" x14ac:dyDescent="0.25">
      <c r="B21" s="4" t="s">
        <v>28</v>
      </c>
    </row>
    <row r="22" spans="2:10" ht="19.7" customHeight="1" x14ac:dyDescent="0.25">
      <c r="B22" s="4"/>
      <c r="C22" s="12">
        <v>2015</v>
      </c>
      <c r="D22" s="11">
        <v>2016</v>
      </c>
      <c r="E22" s="11">
        <v>2017</v>
      </c>
      <c r="F22" s="11">
        <v>2018</v>
      </c>
      <c r="G22" s="11">
        <v>2019</v>
      </c>
      <c r="H22" s="11">
        <v>2020</v>
      </c>
      <c r="I22" s="11">
        <v>2021</v>
      </c>
      <c r="J22" s="11">
        <v>2022</v>
      </c>
    </row>
    <row r="23" spans="2:10" ht="19.7" customHeight="1" x14ac:dyDescent="0.25">
      <c r="B23" s="6" t="s">
        <v>10</v>
      </c>
      <c r="C23" s="8">
        <v>5693</v>
      </c>
      <c r="D23" s="8">
        <v>6132</v>
      </c>
      <c r="E23" s="8">
        <v>6197</v>
      </c>
      <c r="F23" s="8">
        <v>6036</v>
      </c>
      <c r="G23" s="8">
        <v>6055</v>
      </c>
      <c r="H23" s="8">
        <v>6689</v>
      </c>
      <c r="I23" s="8">
        <v>11451</v>
      </c>
      <c r="J23" s="8">
        <v>12574</v>
      </c>
    </row>
    <row r="24" spans="2:10" ht="19.7" customHeight="1" x14ac:dyDescent="0.25">
      <c r="B24" s="6" t="s">
        <v>11</v>
      </c>
      <c r="C24" s="8">
        <v>7810</v>
      </c>
      <c r="D24" s="8">
        <v>8099</v>
      </c>
      <c r="E24" s="8">
        <v>8538</v>
      </c>
      <c r="F24" s="8">
        <v>8846</v>
      </c>
      <c r="G24" s="8">
        <v>9115</v>
      </c>
      <c r="H24" s="8">
        <v>9295</v>
      </c>
      <c r="I24" s="8">
        <v>9665</v>
      </c>
      <c r="J24" s="8">
        <v>9851</v>
      </c>
    </row>
    <row r="25" spans="2:10" ht="19.7" customHeight="1" x14ac:dyDescent="0.25">
      <c r="B25" s="6" t="s">
        <v>42</v>
      </c>
      <c r="C25" s="8">
        <v>58115</v>
      </c>
      <c r="D25" s="8">
        <v>69117</v>
      </c>
      <c r="E25" s="8">
        <v>81985</v>
      </c>
      <c r="F25" s="8">
        <v>99966</v>
      </c>
      <c r="G25" s="8">
        <v>126341</v>
      </c>
      <c r="H25" s="8">
        <v>142592</v>
      </c>
      <c r="I25" s="8">
        <f>2400+144546</f>
        <v>146946</v>
      </c>
      <c r="J25" s="8">
        <f>6600+144218</f>
        <v>150818</v>
      </c>
    </row>
    <row r="26" spans="2:10" ht="19.7" customHeight="1" x14ac:dyDescent="0.25">
      <c r="B26" s="6" t="s">
        <v>16</v>
      </c>
      <c r="C26" s="8">
        <v>16892</v>
      </c>
      <c r="D26" s="8">
        <v>17236</v>
      </c>
      <c r="E26" s="8">
        <v>17701</v>
      </c>
      <c r="F26" s="8">
        <v>17613</v>
      </c>
      <c r="G26" s="8">
        <v>17546</v>
      </c>
      <c r="H26" s="8">
        <v>17677</v>
      </c>
      <c r="I26" s="8">
        <v>17592</v>
      </c>
      <c r="J26" s="8">
        <v>17645</v>
      </c>
    </row>
    <row r="27" spans="2:10" ht="19.7" customHeight="1" x14ac:dyDescent="0.25">
      <c r="B27" s="6" t="s">
        <v>12</v>
      </c>
      <c r="C27" s="8">
        <v>1987</v>
      </c>
      <c r="D27" s="8">
        <v>2106</v>
      </c>
      <c r="E27" s="8">
        <v>2264</v>
      </c>
      <c r="F27" s="8">
        <v>2468</v>
      </c>
      <c r="G27" s="8">
        <v>2638</v>
      </c>
      <c r="H27" s="8">
        <v>2736</v>
      </c>
      <c r="I27" s="8">
        <v>2812</v>
      </c>
      <c r="J27" s="8">
        <v>3920</v>
      </c>
    </row>
    <row r="28" spans="2:10" ht="19.7" customHeight="1" x14ac:dyDescent="0.25">
      <c r="B28" s="6" t="s">
        <v>13</v>
      </c>
      <c r="C28" s="8">
        <v>7280</v>
      </c>
      <c r="D28" s="8">
        <v>7492</v>
      </c>
      <c r="E28" s="8">
        <v>7687</v>
      </c>
      <c r="F28" s="8">
        <v>7863</v>
      </c>
      <c r="G28" s="8">
        <v>7849</v>
      </c>
      <c r="H28" s="8">
        <v>8088</v>
      </c>
      <c r="I28" s="8">
        <v>8252</v>
      </c>
      <c r="J28" s="8">
        <v>8422</v>
      </c>
    </row>
    <row r="29" spans="2:10" ht="19.7" customHeight="1" x14ac:dyDescent="0.25">
      <c r="B29" s="6" t="s">
        <v>14</v>
      </c>
      <c r="C29" s="8">
        <v>1626</v>
      </c>
      <c r="D29" s="8">
        <v>1674</v>
      </c>
      <c r="E29" s="8">
        <v>1742</v>
      </c>
      <c r="F29" s="8">
        <v>1740</v>
      </c>
      <c r="G29" s="8">
        <v>1796</v>
      </c>
      <c r="H29" s="8">
        <v>1862</v>
      </c>
      <c r="I29" s="8">
        <v>1911</v>
      </c>
      <c r="J29" s="8">
        <v>1995</v>
      </c>
    </row>
    <row r="30" spans="2:10" ht="19.7" customHeight="1" x14ac:dyDescent="0.25">
      <c r="B30" s="6" t="s">
        <v>15</v>
      </c>
      <c r="C30" s="8">
        <v>64600</v>
      </c>
      <c r="D30" s="8">
        <v>65485</v>
      </c>
      <c r="E30" s="8">
        <v>66227</v>
      </c>
      <c r="F30" s="8">
        <v>65211</v>
      </c>
      <c r="G30" s="8">
        <v>63572</v>
      </c>
      <c r="H30" s="8">
        <v>63209</v>
      </c>
      <c r="I30" s="8">
        <v>63426</v>
      </c>
      <c r="J30" s="8">
        <v>62743</v>
      </c>
    </row>
    <row r="31" spans="2:10" ht="27" customHeight="1" x14ac:dyDescent="0.25">
      <c r="B31" s="7" t="s">
        <v>31</v>
      </c>
      <c r="C31" s="16">
        <v>164003</v>
      </c>
      <c r="D31" s="16">
        <v>177341</v>
      </c>
      <c r="E31" s="16">
        <v>192341</v>
      </c>
      <c r="F31" s="16">
        <v>209743</v>
      </c>
      <c r="G31" s="16">
        <v>234912</v>
      </c>
      <c r="H31" s="16">
        <v>252148</v>
      </c>
      <c r="I31" s="16">
        <f>2400+259655</f>
        <v>262055</v>
      </c>
      <c r="J31" s="16">
        <f>6600+261368</f>
        <v>267968</v>
      </c>
    </row>
    <row r="33" spans="2:10" x14ac:dyDescent="0.25">
      <c r="B33" s="4" t="s">
        <v>27</v>
      </c>
    </row>
    <row r="34" spans="2:10" ht="19.7" customHeight="1" x14ac:dyDescent="0.25">
      <c r="B34" s="4"/>
      <c r="C34" s="12">
        <v>2015</v>
      </c>
      <c r="D34" s="11">
        <v>2016</v>
      </c>
      <c r="E34" s="11">
        <v>2017</v>
      </c>
      <c r="F34" s="11">
        <v>2018</v>
      </c>
      <c r="G34" s="11">
        <v>2019</v>
      </c>
      <c r="H34" s="11">
        <v>2020</v>
      </c>
      <c r="I34" s="11">
        <v>2021</v>
      </c>
      <c r="J34" s="11">
        <v>2022</v>
      </c>
    </row>
    <row r="35" spans="2:10" ht="19.7" customHeight="1" x14ac:dyDescent="0.25">
      <c r="B35" s="6" t="s">
        <v>10</v>
      </c>
      <c r="C35" s="8">
        <v>1749</v>
      </c>
      <c r="D35" s="8">
        <v>1908</v>
      </c>
      <c r="E35" s="8">
        <v>1941</v>
      </c>
      <c r="F35" s="8">
        <v>1827</v>
      </c>
      <c r="G35" s="8">
        <v>1905</v>
      </c>
      <c r="H35" s="8">
        <v>2172</v>
      </c>
      <c r="I35" s="8">
        <v>3452</v>
      </c>
      <c r="J35" s="8">
        <v>3819</v>
      </c>
    </row>
    <row r="36" spans="2:10" ht="19.7" customHeight="1" x14ac:dyDescent="0.25">
      <c r="B36" s="6" t="s">
        <v>11</v>
      </c>
      <c r="C36" s="8">
        <v>5873</v>
      </c>
      <c r="D36" s="8">
        <v>5820</v>
      </c>
      <c r="E36" s="8">
        <v>5795</v>
      </c>
      <c r="F36" s="8">
        <v>5672</v>
      </c>
      <c r="G36" s="8">
        <v>5616</v>
      </c>
      <c r="H36" s="8">
        <v>5471</v>
      </c>
      <c r="I36" s="8">
        <v>5316</v>
      </c>
      <c r="J36" s="8">
        <v>5277</v>
      </c>
    </row>
    <row r="37" spans="2:10" ht="19.7" customHeight="1" x14ac:dyDescent="0.25">
      <c r="B37" s="6" t="s">
        <v>42</v>
      </c>
      <c r="C37" s="8">
        <v>25425</v>
      </c>
      <c r="D37" s="8">
        <v>26874</v>
      </c>
      <c r="E37" s="8">
        <v>28080</v>
      </c>
      <c r="F37" s="8">
        <v>29017</v>
      </c>
      <c r="G37" s="8">
        <v>31295</v>
      </c>
      <c r="H37" s="8">
        <v>33478</v>
      </c>
      <c r="I37" s="8">
        <f>600+32663</f>
        <v>33263</v>
      </c>
      <c r="J37" s="8">
        <f>1400+30185</f>
        <v>31585</v>
      </c>
    </row>
    <row r="38" spans="2:10" ht="19.7" customHeight="1" x14ac:dyDescent="0.25">
      <c r="B38" s="6" t="s">
        <v>16</v>
      </c>
      <c r="C38" s="8">
        <v>5279</v>
      </c>
      <c r="D38" s="8">
        <v>5184</v>
      </c>
      <c r="E38" s="8">
        <v>5129</v>
      </c>
      <c r="F38" s="8">
        <v>4889</v>
      </c>
      <c r="G38" s="8">
        <v>4792</v>
      </c>
      <c r="H38" s="8">
        <v>4714</v>
      </c>
      <c r="I38" s="8">
        <v>4641</v>
      </c>
      <c r="J38" s="8">
        <v>4616</v>
      </c>
    </row>
    <row r="39" spans="2:10" ht="19.7" customHeight="1" x14ac:dyDescent="0.25">
      <c r="B39" s="6" t="s">
        <v>12</v>
      </c>
      <c r="C39" s="8">
        <v>1544</v>
      </c>
      <c r="D39" s="8">
        <v>1576</v>
      </c>
      <c r="E39" s="8">
        <v>1611</v>
      </c>
      <c r="F39" s="8">
        <v>1657</v>
      </c>
      <c r="G39" s="8">
        <v>1723</v>
      </c>
      <c r="H39" s="8">
        <v>1748</v>
      </c>
      <c r="I39" s="8">
        <v>1785</v>
      </c>
      <c r="J39" s="8">
        <v>2230</v>
      </c>
    </row>
    <row r="40" spans="2:10" ht="19.7" customHeight="1" x14ac:dyDescent="0.25">
      <c r="B40" s="6" t="s">
        <v>13</v>
      </c>
      <c r="C40" s="8">
        <v>7790</v>
      </c>
      <c r="D40" s="8">
        <v>7782</v>
      </c>
      <c r="E40" s="8">
        <v>7696</v>
      </c>
      <c r="F40" s="8">
        <v>7589</v>
      </c>
      <c r="G40" s="8">
        <v>7376</v>
      </c>
      <c r="H40" s="8">
        <v>7339</v>
      </c>
      <c r="I40" s="8">
        <v>7234</v>
      </c>
      <c r="J40" s="8">
        <v>7097</v>
      </c>
    </row>
    <row r="41" spans="2:10" ht="19.7" customHeight="1" x14ac:dyDescent="0.25">
      <c r="B41" s="6" t="s">
        <v>14</v>
      </c>
      <c r="C41" s="8">
        <v>1921</v>
      </c>
      <c r="D41" s="8">
        <v>1891</v>
      </c>
      <c r="E41" s="8">
        <v>1883</v>
      </c>
      <c r="F41" s="8">
        <v>1817</v>
      </c>
      <c r="G41" s="8">
        <v>1806</v>
      </c>
      <c r="H41" s="8">
        <v>1819</v>
      </c>
      <c r="I41" s="8">
        <v>1806</v>
      </c>
      <c r="J41" s="8">
        <v>1776</v>
      </c>
    </row>
    <row r="42" spans="2:10" ht="19.7" customHeight="1" x14ac:dyDescent="0.25">
      <c r="B42" s="6" t="s">
        <v>15</v>
      </c>
      <c r="C42" s="8">
        <v>15722</v>
      </c>
      <c r="D42" s="8">
        <v>16047</v>
      </c>
      <c r="E42" s="8">
        <v>16172</v>
      </c>
      <c r="F42" s="8">
        <v>16053</v>
      </c>
      <c r="G42" s="8">
        <v>15507</v>
      </c>
      <c r="H42" s="8">
        <v>15393</v>
      </c>
      <c r="I42" s="8">
        <v>15535</v>
      </c>
      <c r="J42" s="8">
        <v>15511</v>
      </c>
    </row>
    <row r="43" spans="2:10" ht="27" customHeight="1" x14ac:dyDescent="0.25">
      <c r="B43" s="7" t="s">
        <v>31</v>
      </c>
      <c r="C43" s="16">
        <v>65303</v>
      </c>
      <c r="D43" s="16">
        <v>67082</v>
      </c>
      <c r="E43" s="16">
        <v>68307</v>
      </c>
      <c r="F43" s="16">
        <v>68521</v>
      </c>
      <c r="G43" s="16">
        <v>70020</v>
      </c>
      <c r="H43" s="16">
        <v>72134</v>
      </c>
      <c r="I43" s="16">
        <f>600+72432</f>
        <v>73032</v>
      </c>
      <c r="J43" s="16">
        <f>1400+70511</f>
        <v>71911</v>
      </c>
    </row>
  </sheetData>
  <mergeCells count="4">
    <mergeCell ref="C7:J7"/>
    <mergeCell ref="C2:J2"/>
    <mergeCell ref="C6:J6"/>
    <mergeCell ref="C5: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Présentation</vt:lpstr>
      <vt:lpstr>Total</vt:lpstr>
      <vt:lpstr>Enseignement 1D</vt:lpstr>
      <vt:lpstr>Enseignement 2D</vt:lpstr>
      <vt:lpstr>Autres missions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enseignants du 2nd degré chargés d'élèves à l'année par groupe de discipline et secteur d'enseignement</dc:title>
  <dc:creator/>
  <cp:lastModifiedBy/>
  <dcterms:created xsi:type="dcterms:W3CDTF">2015-06-05T18:19:34Z</dcterms:created>
  <dcterms:modified xsi:type="dcterms:W3CDTF">2024-01-24T16:13:06Z</dcterms:modified>
</cp:coreProperties>
</file>